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60" firstSheet="4" activeTab="12"/>
  </bookViews>
  <sheets>
    <sheet name="HUSK AT PRINTE DENNE TIL VIBEKE" sheetId="1" r:id="rId1"/>
    <sheet name="Startliste" sheetId="2" r:id="rId2"/>
    <sheet name="Indskrivning Herrer" sheetId="3" r:id="rId3"/>
    <sheet name="Indskrivning Damer" sheetId="4" r:id="rId4"/>
    <sheet name="DB" sheetId="5" r:id="rId5"/>
    <sheet name="DA" sheetId="6" r:id="rId6"/>
    <sheet name="HB" sheetId="7" r:id="rId7"/>
    <sheet name="HA" sheetId="8" r:id="rId8"/>
    <sheet name="Dame par" sheetId="9" r:id="rId9"/>
    <sheet name="Herre par" sheetId="10" r:id="rId10"/>
    <sheet name="MIX par" sheetId="11" r:id="rId11"/>
    <sheet name="Handicap " sheetId="12" r:id="rId12"/>
    <sheet name="Udtagelsesliste " sheetId="13" r:id="rId13"/>
  </sheets>
  <externalReferences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<sst xmlns="http://schemas.openxmlformats.org/spreadsheetml/2006/main" count="457" uniqueCount="130">
  <si>
    <t>par nr</t>
  </si>
  <si>
    <t>Klub</t>
  </si>
  <si>
    <t xml:space="preserve">Navn </t>
  </si>
  <si>
    <t xml:space="preserve">serie 1 </t>
  </si>
  <si>
    <t>serie 2</t>
  </si>
  <si>
    <t>serie 3</t>
  </si>
  <si>
    <t>serie 4</t>
  </si>
  <si>
    <t>serie 5</t>
  </si>
  <si>
    <t>serie 6</t>
  </si>
  <si>
    <t>i alt</t>
  </si>
  <si>
    <t>snit</t>
  </si>
  <si>
    <t>klub</t>
  </si>
  <si>
    <t>navn</t>
  </si>
  <si>
    <t>serie 1</t>
  </si>
  <si>
    <t xml:space="preserve">i alt  </t>
  </si>
  <si>
    <t xml:space="preserve">klub </t>
  </si>
  <si>
    <t xml:space="preserve">Guld:  </t>
  </si>
  <si>
    <t>Sølv:</t>
  </si>
  <si>
    <t xml:space="preserve">Bronze: </t>
  </si>
  <si>
    <t xml:space="preserve">Guld: </t>
  </si>
  <si>
    <t xml:space="preserve">Sølv: </t>
  </si>
  <si>
    <t>Bronze:</t>
  </si>
  <si>
    <t>Jif Århus</t>
  </si>
  <si>
    <t xml:space="preserve">Bent Fredsbo </t>
  </si>
  <si>
    <t xml:space="preserve">B &amp; I </t>
  </si>
  <si>
    <t xml:space="preserve">Bjarne M Andersen </t>
  </si>
  <si>
    <t xml:space="preserve">Bjarne Olsen </t>
  </si>
  <si>
    <t>Brian Telander</t>
  </si>
  <si>
    <t>Mogens Hamburger</t>
  </si>
  <si>
    <t>HI</t>
  </si>
  <si>
    <t>Claus Gade</t>
  </si>
  <si>
    <t xml:space="preserve">John L. Nielsen </t>
  </si>
  <si>
    <t xml:space="preserve">Tine Bune </t>
  </si>
  <si>
    <t xml:space="preserve">Christian Hagensen </t>
  </si>
  <si>
    <t>Udtagelsesliste</t>
  </si>
  <si>
    <t xml:space="preserve">Lasse Johnsson </t>
  </si>
  <si>
    <t>Harry Johannsen</t>
  </si>
  <si>
    <t xml:space="preserve">JIF Århus </t>
  </si>
  <si>
    <t>Brian Nedergaard-Larsen</t>
  </si>
  <si>
    <t>Bent Hansen</t>
  </si>
  <si>
    <t>Christina Farum</t>
  </si>
  <si>
    <t xml:space="preserve">HI </t>
  </si>
  <si>
    <t>Odense</t>
  </si>
  <si>
    <t>Bane</t>
  </si>
  <si>
    <t>HUSK - hvis 4 stævner spillet</t>
  </si>
  <si>
    <t>Rødovre</t>
  </si>
  <si>
    <t>Günther Johansen</t>
  </si>
  <si>
    <t xml:space="preserve">Jif Århus </t>
  </si>
  <si>
    <t>fratrækkes dårligste stævne ved udtagelse</t>
  </si>
  <si>
    <t xml:space="preserve">Hans Henriksen </t>
  </si>
  <si>
    <t>Hold</t>
  </si>
  <si>
    <t>Indv</t>
  </si>
  <si>
    <t>Spiller navn og startliste nr.</t>
  </si>
  <si>
    <t>1. serie</t>
  </si>
  <si>
    <t>2. serie</t>
  </si>
  <si>
    <t>3. serie</t>
  </si>
  <si>
    <t>4. serie</t>
  </si>
  <si>
    <t>5. serie</t>
  </si>
  <si>
    <t>6. serie</t>
  </si>
  <si>
    <t>Total</t>
  </si>
  <si>
    <t xml:space="preserve">Kan ikke udtages </t>
  </si>
  <si>
    <t xml:space="preserve">Jes Berg </t>
  </si>
  <si>
    <t>Guld</t>
  </si>
  <si>
    <t>Sølv</t>
  </si>
  <si>
    <t>Bronze</t>
  </si>
  <si>
    <t xml:space="preserve">Guld </t>
  </si>
  <si>
    <t xml:space="preserve">Hold </t>
  </si>
  <si>
    <t>Anne-Dorthe Hagensen</t>
  </si>
  <si>
    <t xml:space="preserve">JiF Århus </t>
  </si>
  <si>
    <t>Flemming Monsrud</t>
  </si>
  <si>
    <t>Jette Monsrud</t>
  </si>
  <si>
    <t xml:space="preserve">START kl 12.00 </t>
  </si>
  <si>
    <t>01.10.22</t>
  </si>
  <si>
    <t>18.03.23</t>
  </si>
  <si>
    <t>Der skal være spillet min. 3 stævner</t>
  </si>
  <si>
    <t xml:space="preserve">Århus </t>
  </si>
  <si>
    <t>11.11.23</t>
  </si>
  <si>
    <t xml:space="preserve">Kegler pr Serie </t>
  </si>
  <si>
    <t>Løbende opdatering</t>
  </si>
  <si>
    <t>11.11.23 tillæg</t>
  </si>
  <si>
    <t xml:space="preserve">HANDICAP </t>
  </si>
  <si>
    <t>HANDICAP pr serie</t>
  </si>
  <si>
    <t xml:space="preserve">Handicap i alt </t>
  </si>
  <si>
    <t xml:space="preserve">Lis Søby Hansen </t>
  </si>
  <si>
    <t>Heidi B. Kristensen</t>
  </si>
  <si>
    <t>23.03.24</t>
  </si>
  <si>
    <t>JIF Århus</t>
  </si>
  <si>
    <t xml:space="preserve">Brian Nedergaard-Larsen </t>
  </si>
  <si>
    <t>Bent Fredsbo</t>
  </si>
  <si>
    <t>John Sennewald</t>
  </si>
  <si>
    <t>Anne Dorthe Hagensen</t>
  </si>
  <si>
    <t>Sanne Madsen</t>
  </si>
  <si>
    <t>Karin Sennewald</t>
  </si>
  <si>
    <t>John Nielsen</t>
  </si>
  <si>
    <t>DSB KBH</t>
  </si>
  <si>
    <t>Lasse Johnsson</t>
  </si>
  <si>
    <t>Bjarne Olsen</t>
  </si>
  <si>
    <t>Tine Bune</t>
  </si>
  <si>
    <t>Lis Søby Hansen</t>
  </si>
  <si>
    <t>Heidi B. H. Kristensen</t>
  </si>
  <si>
    <t xml:space="preserve">DSB KBH </t>
  </si>
  <si>
    <t xml:space="preserve">Bent Hansen </t>
  </si>
  <si>
    <t xml:space="preserve">Günther Johansen </t>
  </si>
  <si>
    <t>Christian Hagensen</t>
  </si>
  <si>
    <t>Jes Berg</t>
  </si>
  <si>
    <t>1 præmie</t>
  </si>
  <si>
    <t>2 præmie</t>
  </si>
  <si>
    <t>3 præmie</t>
  </si>
  <si>
    <t>René Laursen</t>
  </si>
  <si>
    <t xml:space="preserve">René Laursen </t>
  </si>
  <si>
    <t>Hans Henriksen</t>
  </si>
  <si>
    <t xml:space="preserve">Christian Farum </t>
  </si>
  <si>
    <t>Individuel</t>
  </si>
  <si>
    <t>HCP tillæg</t>
  </si>
  <si>
    <t>HERRER</t>
  </si>
  <si>
    <t xml:space="preserve">Kan ikke få præmie i HCP, da der er vundet præmie i A eller B række. </t>
  </si>
  <si>
    <t xml:space="preserve">Harry Johannsen </t>
  </si>
  <si>
    <t xml:space="preserve">HCP resultat </t>
  </si>
  <si>
    <t>DAMER</t>
  </si>
  <si>
    <t xml:space="preserve">Anne Dorthe Hagensen </t>
  </si>
  <si>
    <t xml:space="preserve">John Sennewald </t>
  </si>
  <si>
    <t xml:space="preserve">JIf Århus </t>
  </si>
  <si>
    <t xml:space="preserve">Karin Sennewald </t>
  </si>
  <si>
    <t>John Sennevald</t>
  </si>
  <si>
    <t>RESERVE</t>
  </si>
  <si>
    <t>Afbud</t>
  </si>
  <si>
    <t>Karin Sennevald</t>
  </si>
  <si>
    <t>Heidi B Kristensen</t>
  </si>
  <si>
    <t>Ingen medalje</t>
  </si>
  <si>
    <t>til og med 23.03.24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</si>
</sst>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0" xfId="51" applyBorder="1">
      <alignment/>
      <protection/>
    </xf>
    <xf numFmtId="0" fontId="2" fillId="0" borderId="10" xfId="51" applyFont="1" applyBorder="1">
      <alignment/>
      <protection/>
    </xf>
    <xf numFmtId="0" fontId="0" fillId="0" borderId="10" xfId="51" applyFill="1" applyBorder="1">
      <alignment/>
      <protection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51" applyFont="1" applyBorder="1">
      <alignment/>
      <protection/>
    </xf>
    <xf numFmtId="0" fontId="0" fillId="33" borderId="0" xfId="51" applyFill="1">
      <alignment/>
      <protection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0" fontId="2" fillId="0" borderId="11" xfId="51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10" xfId="51" applyFont="1" applyFill="1" applyBorder="1">
      <alignment/>
      <protection/>
    </xf>
    <xf numFmtId="0" fontId="0" fillId="34" borderId="10" xfId="0" applyFill="1" applyBorder="1" applyAlignment="1">
      <alignment/>
    </xf>
    <xf numFmtId="0" fontId="0" fillId="0" borderId="17" xfId="51" applyBorder="1">
      <alignment/>
      <protection/>
    </xf>
    <xf numFmtId="0" fontId="0" fillId="35" borderId="10" xfId="0" applyFont="1" applyFill="1" applyBorder="1" applyAlignment="1">
      <alignment/>
    </xf>
    <xf numFmtId="0" fontId="0" fillId="0" borderId="10" xfId="51" applyFont="1" applyFill="1" applyBorder="1">
      <alignment/>
      <protection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2" fillId="33" borderId="0" xfId="0" applyNumberFormat="1" applyFont="1" applyFill="1" applyAlignment="1">
      <alignment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nb\Desktop\Afholdte%20Danske%20Bowling%20st&#230;vner\Bowling%20R&#248;dovre%2001.10.2022\Resultat-%20og%20indskrivningsliste%20til%20Jernbanemesterskab%20i%20Hold%20R&#248;dovre%20%2001.10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nb\Desktop\Afholdte%20Danske%20Bowling%20st&#230;vner\Bowling%20Efter&#229;r%20Viby%20J%20%2011.11.2023\Resultat-%20og%20indskrivningsliste%20til%20Jernbanemesterskab%20i%20Hold%20Viby%20J%2011.11.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nb\Desktop\Bowling%20F&#230;llesst&#230;vnet%2018.%20marts%202023%20i%20Odense\Resultat-%20og%20indskrivningsliste%20til%20Jernbanemesterskab%20i%20PAR%20og%20Individuel%20Bowling%20Odense%2019.%2003.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nb\Desktop\Afholdte%20Danske%20Bowling%20st&#230;vner\Bowling%20F&#230;llesst&#230;vnet%2018.%20marts%202023%20i%20Odense\Resultat-%20og%20indskrivningsliste%20til%20Jernbanemesterskab%20i%20PAR%20og%20Individuel%20Bowling%20Odense%2019.%2003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e"/>
      <sheetName val="Indskrivning Herrer"/>
      <sheetName val="Indskrivning Damer"/>
      <sheetName val="DC"/>
      <sheetName val="DB"/>
      <sheetName val="DA"/>
      <sheetName val="HC"/>
      <sheetName val="HB"/>
      <sheetName val="HA"/>
      <sheetName val="Udtagelsesliste"/>
      <sheetName val="HOLD"/>
      <sheetName val="Old Girls "/>
      <sheetName val="Old Boys "/>
      <sheetName val="Old Boys par"/>
      <sheetName val="Old Girls par"/>
      <sheetName val="Veteran Damer"/>
      <sheetName val="Veteran Herrer"/>
    </sheetNames>
    <sheetDataSet>
      <sheetData sheetId="1">
        <row r="3">
          <cell r="J3">
            <v>1306</v>
          </cell>
        </row>
        <row r="4">
          <cell r="J4">
            <v>1234</v>
          </cell>
        </row>
        <row r="5">
          <cell r="J5">
            <v>1109</v>
          </cell>
        </row>
        <row r="7">
          <cell r="J7">
            <v>1122</v>
          </cell>
        </row>
        <row r="12">
          <cell r="J12">
            <v>1001</v>
          </cell>
        </row>
        <row r="14">
          <cell r="J14">
            <v>948</v>
          </cell>
        </row>
      </sheetData>
      <sheetData sheetId="2">
        <row r="3">
          <cell r="J3">
            <v>1314</v>
          </cell>
        </row>
        <row r="5">
          <cell r="J5">
            <v>800</v>
          </cell>
        </row>
        <row r="6">
          <cell r="J6">
            <v>903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e"/>
      <sheetName val="Indskrivning Herrer"/>
      <sheetName val="Indskrivning Damer"/>
      <sheetName val="DB"/>
      <sheetName val="DA"/>
      <sheetName val="HB"/>
      <sheetName val="HA"/>
      <sheetName val="HOLD"/>
      <sheetName val="Handicap turnering"/>
      <sheetName val="Udtagelsesliste"/>
    </sheetNames>
    <sheetDataSet>
      <sheetData sheetId="1">
        <row r="3">
          <cell r="J3">
            <v>1400</v>
          </cell>
        </row>
        <row r="4">
          <cell r="J4">
            <v>1096</v>
          </cell>
        </row>
        <row r="5">
          <cell r="J5">
            <v>1114</v>
          </cell>
        </row>
        <row r="7">
          <cell r="J7">
            <v>927</v>
          </cell>
        </row>
        <row r="8">
          <cell r="J8">
            <v>700</v>
          </cell>
        </row>
        <row r="9">
          <cell r="J9">
            <v>629</v>
          </cell>
        </row>
        <row r="11">
          <cell r="J11">
            <v>910</v>
          </cell>
        </row>
        <row r="12">
          <cell r="J12">
            <v>903</v>
          </cell>
        </row>
        <row r="13">
          <cell r="J13">
            <v>895</v>
          </cell>
        </row>
      </sheetData>
      <sheetData sheetId="2">
        <row r="3">
          <cell r="J3">
            <v>1167</v>
          </cell>
        </row>
        <row r="4">
          <cell r="J4">
            <v>0</v>
          </cell>
        </row>
        <row r="5">
          <cell r="J5">
            <v>764</v>
          </cell>
        </row>
        <row r="7">
          <cell r="J7">
            <v>750</v>
          </cell>
        </row>
        <row r="8">
          <cell r="J8">
            <v>553</v>
          </cell>
        </row>
        <row r="9">
          <cell r="J9">
            <v>706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L NÆSTE STÆVNE"/>
      <sheetName val="HUSK AT PRINTE DENNE TIL VIBEKE"/>
      <sheetName val="Startliste"/>
      <sheetName val="Indskrivning Herrer"/>
      <sheetName val="Indskrivning Damer"/>
      <sheetName val="DC"/>
      <sheetName val="DB"/>
      <sheetName val="DA"/>
      <sheetName val="HC"/>
      <sheetName val="HB"/>
      <sheetName val="HA"/>
      <sheetName val="Dame par"/>
      <sheetName val="Herre par"/>
      <sheetName val="MIX par"/>
      <sheetName val="Udtagelsesliste "/>
    </sheetNames>
    <sheetDataSet>
      <sheetData sheetId="3">
        <row r="3">
          <cell r="J3">
            <v>849</v>
          </cell>
        </row>
        <row r="4">
          <cell r="J4">
            <v>1026</v>
          </cell>
        </row>
        <row r="5">
          <cell r="J5">
            <v>1002</v>
          </cell>
        </row>
        <row r="7">
          <cell r="J7">
            <v>950</v>
          </cell>
        </row>
        <row r="9">
          <cell r="J9">
            <v>744</v>
          </cell>
        </row>
        <row r="10">
          <cell r="J10">
            <v>917</v>
          </cell>
        </row>
        <row r="11">
          <cell r="J11">
            <v>945</v>
          </cell>
        </row>
        <row r="12">
          <cell r="J12">
            <v>911</v>
          </cell>
        </row>
        <row r="13">
          <cell r="J13">
            <v>555</v>
          </cell>
        </row>
        <row r="14">
          <cell r="J14">
            <v>1237</v>
          </cell>
        </row>
        <row r="15">
          <cell r="J15">
            <v>1068</v>
          </cell>
        </row>
        <row r="18">
          <cell r="J18">
            <v>1162</v>
          </cell>
        </row>
        <row r="19">
          <cell r="J19">
            <v>838</v>
          </cell>
        </row>
      </sheetData>
      <sheetData sheetId="4">
        <row r="4">
          <cell r="J4">
            <v>960</v>
          </cell>
        </row>
        <row r="7">
          <cell r="J7">
            <v>836</v>
          </cell>
        </row>
        <row r="9">
          <cell r="J9">
            <v>1201</v>
          </cell>
        </row>
        <row r="10">
          <cell r="J10">
            <v>1091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L NÆSTE STÆVNE"/>
      <sheetName val="HUSK AT PRINTE DENNE TIL VIBEKE"/>
      <sheetName val="Startliste"/>
      <sheetName val="Indskrivning Herrer"/>
      <sheetName val="Indskrivning Damer"/>
      <sheetName val="DC"/>
      <sheetName val="DB"/>
      <sheetName val="DA"/>
      <sheetName val="HC"/>
      <sheetName val="HB"/>
      <sheetName val="HA"/>
      <sheetName val="Dame par"/>
      <sheetName val="Herre par"/>
      <sheetName val="MIX par"/>
      <sheetName val="Udtagelsesliste "/>
    </sheetNames>
    <sheetDataSet>
      <sheetData sheetId="3">
        <row r="17">
          <cell r="J17">
            <v>1055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A6" sqref="A6:C6"/>
    </sheetView>
  </sheetViews>
  <sheetFormatPr defaultColWidth="9.140625" defaultRowHeight="12.75"/>
  <cols>
    <col min="1" max="1" width="9.140625" style="0" customWidth="1"/>
    <col min="4" max="9" width="10.421875" style="0" bestFit="1" customWidth="1"/>
    <col min="10" max="10" width="11.421875" style="0" customWidth="1"/>
  </cols>
  <sheetData>
    <row r="1" ht="12.75" thickBot="1"/>
    <row r="2" spans="1:10" ht="30.75" customHeight="1">
      <c r="A2" s="51" t="s">
        <v>52</v>
      </c>
      <c r="B2" s="52"/>
      <c r="C2" s="52"/>
      <c r="D2" s="20" t="s">
        <v>53</v>
      </c>
      <c r="E2" s="20" t="s">
        <v>54</v>
      </c>
      <c r="F2" s="20" t="s">
        <v>55</v>
      </c>
      <c r="G2" s="20" t="s">
        <v>56</v>
      </c>
      <c r="H2" s="20" t="s">
        <v>57</v>
      </c>
      <c r="I2" s="20" t="s">
        <v>58</v>
      </c>
      <c r="J2" s="21" t="s">
        <v>59</v>
      </c>
    </row>
    <row r="3" spans="1:10" ht="21.75" customHeight="1">
      <c r="A3" s="49"/>
      <c r="B3" s="50"/>
      <c r="C3" s="50"/>
      <c r="D3" s="1"/>
      <c r="E3" s="1"/>
      <c r="F3" s="1"/>
      <c r="G3" s="1"/>
      <c r="H3" s="1"/>
      <c r="I3" s="1"/>
      <c r="J3" s="22"/>
    </row>
    <row r="4" spans="1:10" ht="21.75" customHeight="1">
      <c r="A4" s="49"/>
      <c r="B4" s="50"/>
      <c r="C4" s="50"/>
      <c r="D4" s="1"/>
      <c r="E4" s="1"/>
      <c r="F4" s="1"/>
      <c r="G4" s="1"/>
      <c r="H4" s="1"/>
      <c r="I4" s="1"/>
      <c r="J4" s="22"/>
    </row>
    <row r="5" spans="1:10" ht="21.75" customHeight="1">
      <c r="A5" s="49"/>
      <c r="B5" s="50"/>
      <c r="C5" s="50"/>
      <c r="D5" s="1"/>
      <c r="E5" s="1"/>
      <c r="F5" s="1"/>
      <c r="G5" s="1"/>
      <c r="H5" s="1"/>
      <c r="I5" s="1"/>
      <c r="J5" s="22"/>
    </row>
    <row r="6" spans="1:10" ht="21.75" customHeight="1">
      <c r="A6" s="49"/>
      <c r="B6" s="50"/>
      <c r="C6" s="50"/>
      <c r="D6" s="1"/>
      <c r="E6" s="1"/>
      <c r="F6" s="1"/>
      <c r="G6" s="1"/>
      <c r="H6" s="1"/>
      <c r="I6" s="1"/>
      <c r="J6" s="22"/>
    </row>
    <row r="7" spans="1:10" ht="21.75" customHeight="1">
      <c r="A7" s="49"/>
      <c r="B7" s="50"/>
      <c r="C7" s="50"/>
      <c r="D7" s="1"/>
      <c r="E7" s="1"/>
      <c r="F7" s="1"/>
      <c r="G7" s="1"/>
      <c r="H7" s="1"/>
      <c r="I7" s="1"/>
      <c r="J7" s="22"/>
    </row>
    <row r="8" spans="1:10" ht="21.75" customHeight="1">
      <c r="A8" s="49"/>
      <c r="B8" s="50"/>
      <c r="C8" s="50"/>
      <c r="D8" s="1"/>
      <c r="E8" s="1"/>
      <c r="F8" s="1"/>
      <c r="G8" s="1"/>
      <c r="H8" s="1"/>
      <c r="I8" s="1"/>
      <c r="J8" s="22"/>
    </row>
    <row r="9" spans="1:10" ht="21.75" customHeight="1">
      <c r="A9" s="49"/>
      <c r="B9" s="50"/>
      <c r="C9" s="50"/>
      <c r="D9" s="1"/>
      <c r="E9" s="1"/>
      <c r="F9" s="1"/>
      <c r="G9" s="1"/>
      <c r="H9" s="1"/>
      <c r="I9" s="1"/>
      <c r="J9" s="22"/>
    </row>
    <row r="10" spans="1:10" ht="21.75" customHeight="1">
      <c r="A10" s="49"/>
      <c r="B10" s="50"/>
      <c r="C10" s="50"/>
      <c r="D10" s="1"/>
      <c r="E10" s="1"/>
      <c r="F10" s="1"/>
      <c r="G10" s="1"/>
      <c r="H10" s="1"/>
      <c r="I10" s="1"/>
      <c r="J10" s="22"/>
    </row>
    <row r="11" spans="1:10" ht="21.75" customHeight="1">
      <c r="A11" s="49"/>
      <c r="B11" s="50"/>
      <c r="C11" s="50"/>
      <c r="D11" s="1"/>
      <c r="E11" s="1"/>
      <c r="F11" s="1"/>
      <c r="G11" s="1"/>
      <c r="H11" s="1"/>
      <c r="I11" s="1"/>
      <c r="J11" s="22"/>
    </row>
    <row r="12" spans="1:10" ht="21.75" customHeight="1">
      <c r="A12" s="49"/>
      <c r="B12" s="50"/>
      <c r="C12" s="50"/>
      <c r="D12" s="1"/>
      <c r="E12" s="1"/>
      <c r="F12" s="1"/>
      <c r="G12" s="1"/>
      <c r="H12" s="1"/>
      <c r="I12" s="1"/>
      <c r="J12" s="22"/>
    </row>
    <row r="13" spans="1:10" ht="21.75" customHeight="1">
      <c r="A13" s="49"/>
      <c r="B13" s="50"/>
      <c r="C13" s="50"/>
      <c r="D13" s="1"/>
      <c r="E13" s="1"/>
      <c r="F13" s="1"/>
      <c r="G13" s="1"/>
      <c r="H13" s="1"/>
      <c r="I13" s="1"/>
      <c r="J13" s="22"/>
    </row>
    <row r="14" spans="1:10" ht="21.75" customHeight="1">
      <c r="A14" s="49"/>
      <c r="B14" s="50"/>
      <c r="C14" s="50"/>
      <c r="D14" s="1"/>
      <c r="E14" s="1"/>
      <c r="F14" s="1"/>
      <c r="G14" s="1"/>
      <c r="H14" s="1"/>
      <c r="I14" s="1"/>
      <c r="J14" s="22"/>
    </row>
    <row r="15" spans="1:10" ht="21.75" customHeight="1">
      <c r="A15" s="49"/>
      <c r="B15" s="50"/>
      <c r="C15" s="50"/>
      <c r="D15" s="1"/>
      <c r="E15" s="1"/>
      <c r="F15" s="1"/>
      <c r="G15" s="1"/>
      <c r="H15" s="1"/>
      <c r="I15" s="1"/>
      <c r="J15" s="22"/>
    </row>
    <row r="16" spans="1:10" ht="21.75" customHeight="1">
      <c r="A16" s="49"/>
      <c r="B16" s="50"/>
      <c r="C16" s="50"/>
      <c r="D16" s="1"/>
      <c r="E16" s="1"/>
      <c r="F16" s="1"/>
      <c r="G16" s="1"/>
      <c r="H16" s="1"/>
      <c r="I16" s="1"/>
      <c r="J16" s="22"/>
    </row>
    <row r="17" spans="1:10" ht="21.75" customHeight="1">
      <c r="A17" s="49"/>
      <c r="B17" s="50"/>
      <c r="C17" s="50"/>
      <c r="D17" s="1"/>
      <c r="E17" s="1"/>
      <c r="F17" s="1"/>
      <c r="G17" s="1"/>
      <c r="H17" s="1"/>
      <c r="I17" s="1"/>
      <c r="J17" s="22"/>
    </row>
    <row r="18" spans="1:10" ht="21.75" customHeight="1">
      <c r="A18" s="49"/>
      <c r="B18" s="50"/>
      <c r="C18" s="50"/>
      <c r="D18" s="1"/>
      <c r="E18" s="1"/>
      <c r="F18" s="1"/>
      <c r="G18" s="1"/>
      <c r="H18" s="1"/>
      <c r="I18" s="1"/>
      <c r="J18" s="22"/>
    </row>
    <row r="19" spans="1:10" ht="21.75" customHeight="1">
      <c r="A19" s="49"/>
      <c r="B19" s="50"/>
      <c r="C19" s="50"/>
      <c r="D19" s="1"/>
      <c r="E19" s="1"/>
      <c r="F19" s="1"/>
      <c r="G19" s="1"/>
      <c r="H19" s="1"/>
      <c r="I19" s="1"/>
      <c r="J19" s="22"/>
    </row>
    <row r="20" spans="1:10" ht="21.75" customHeight="1">
      <c r="A20" s="49"/>
      <c r="B20" s="50"/>
      <c r="C20" s="50"/>
      <c r="D20" s="1"/>
      <c r="E20" s="1"/>
      <c r="F20" s="1"/>
      <c r="G20" s="1"/>
      <c r="H20" s="1"/>
      <c r="I20" s="1"/>
      <c r="J20" s="22"/>
    </row>
    <row r="21" spans="1:10" ht="21.75" customHeight="1">
      <c r="A21" s="49"/>
      <c r="B21" s="50"/>
      <c r="C21" s="50"/>
      <c r="D21" s="1"/>
      <c r="E21" s="1"/>
      <c r="F21" s="1"/>
      <c r="G21" s="1"/>
      <c r="H21" s="1"/>
      <c r="I21" s="1"/>
      <c r="J21" s="22"/>
    </row>
    <row r="22" spans="1:10" ht="21.75" customHeight="1">
      <c r="A22" s="49"/>
      <c r="B22" s="50"/>
      <c r="C22" s="50"/>
      <c r="D22" s="1"/>
      <c r="E22" s="1"/>
      <c r="F22" s="1"/>
      <c r="G22" s="1"/>
      <c r="H22" s="1"/>
      <c r="I22" s="1"/>
      <c r="J22" s="22"/>
    </row>
    <row r="23" spans="1:10" ht="21.75" customHeight="1">
      <c r="A23" s="49"/>
      <c r="B23" s="50"/>
      <c r="C23" s="50"/>
      <c r="D23" s="1"/>
      <c r="E23" s="1"/>
      <c r="F23" s="1"/>
      <c r="G23" s="1"/>
      <c r="H23" s="1"/>
      <c r="I23" s="1"/>
      <c r="J23" s="22"/>
    </row>
    <row r="24" spans="1:10" ht="21.75" customHeight="1">
      <c r="A24" s="49"/>
      <c r="B24" s="50"/>
      <c r="C24" s="50"/>
      <c r="D24" s="1"/>
      <c r="E24" s="1"/>
      <c r="F24" s="1"/>
      <c r="G24" s="1"/>
      <c r="H24" s="1"/>
      <c r="I24" s="1"/>
      <c r="J24" s="22"/>
    </row>
    <row r="25" spans="1:10" ht="21.75" customHeight="1">
      <c r="A25" s="49"/>
      <c r="B25" s="50"/>
      <c r="C25" s="50"/>
      <c r="D25" s="1"/>
      <c r="E25" s="1"/>
      <c r="F25" s="1"/>
      <c r="G25" s="1"/>
      <c r="H25" s="1"/>
      <c r="I25" s="1"/>
      <c r="J25" s="22"/>
    </row>
    <row r="26" spans="1:10" ht="21.75" customHeight="1">
      <c r="A26" s="49"/>
      <c r="B26" s="50"/>
      <c r="C26" s="50"/>
      <c r="D26" s="1"/>
      <c r="E26" s="1"/>
      <c r="F26" s="1"/>
      <c r="G26" s="1"/>
      <c r="H26" s="1"/>
      <c r="I26" s="1"/>
      <c r="J26" s="22"/>
    </row>
    <row r="27" spans="1:10" ht="21.75" customHeight="1">
      <c r="A27" s="49"/>
      <c r="B27" s="50"/>
      <c r="C27" s="50"/>
      <c r="D27" s="1"/>
      <c r="E27" s="1"/>
      <c r="F27" s="1"/>
      <c r="G27" s="1"/>
      <c r="H27" s="1"/>
      <c r="I27" s="1"/>
      <c r="J27" s="22"/>
    </row>
    <row r="28" spans="1:10" ht="21.75" customHeight="1">
      <c r="A28" s="49"/>
      <c r="B28" s="50"/>
      <c r="C28" s="50"/>
      <c r="D28" s="1"/>
      <c r="E28" s="1"/>
      <c r="F28" s="1"/>
      <c r="G28" s="1"/>
      <c r="H28" s="1"/>
      <c r="I28" s="1"/>
      <c r="J28" s="22"/>
    </row>
    <row r="29" spans="1:10" ht="21.75" customHeight="1">
      <c r="A29" s="49"/>
      <c r="B29" s="50"/>
      <c r="C29" s="50"/>
      <c r="D29" s="1"/>
      <c r="E29" s="1"/>
      <c r="F29" s="1"/>
      <c r="G29" s="1"/>
      <c r="H29" s="1"/>
      <c r="I29" s="1"/>
      <c r="J29" s="22"/>
    </row>
    <row r="30" spans="1:10" ht="21.75" customHeight="1">
      <c r="A30" s="49"/>
      <c r="B30" s="50"/>
      <c r="C30" s="50"/>
      <c r="D30" s="1"/>
      <c r="E30" s="1"/>
      <c r="F30" s="1"/>
      <c r="G30" s="1"/>
      <c r="H30" s="1"/>
      <c r="I30" s="1"/>
      <c r="J30" s="22"/>
    </row>
    <row r="31" spans="1:10" ht="21.75" customHeight="1">
      <c r="A31" s="49"/>
      <c r="B31" s="50"/>
      <c r="C31" s="50"/>
      <c r="D31" s="1"/>
      <c r="E31" s="1"/>
      <c r="F31" s="1"/>
      <c r="G31" s="1"/>
      <c r="H31" s="1"/>
      <c r="I31" s="1"/>
      <c r="J31" s="22"/>
    </row>
    <row r="32" spans="1:10" ht="21.75" customHeight="1" thickBot="1">
      <c r="A32" s="47"/>
      <c r="B32" s="48"/>
      <c r="C32" s="48"/>
      <c r="D32" s="23"/>
      <c r="E32" s="23"/>
      <c r="F32" s="23"/>
      <c r="G32" s="23"/>
      <c r="H32" s="23"/>
      <c r="I32" s="23"/>
      <c r="J32" s="24"/>
    </row>
  </sheetData>
  <sheetProtection/>
  <mergeCells count="31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2:C32"/>
    <mergeCell ref="A26:C26"/>
    <mergeCell ref="A27:C27"/>
    <mergeCell ref="A28:C28"/>
    <mergeCell ref="A29:C29"/>
    <mergeCell ref="A30:C30"/>
    <mergeCell ref="A31:C31"/>
  </mergeCells>
  <printOptions/>
  <pageMargins left="0.7" right="0.7" top="0.75" bottom="0.75" header="0.3" footer="0.3"/>
  <pageSetup fitToHeight="1" fitToWidth="1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2" width="9.140625" style="1" customWidth="1"/>
    <col min="3" max="3" width="22.57421875" style="1" bestFit="1" customWidth="1"/>
    <col min="4" max="9" width="9.140625" style="1" customWidth="1"/>
    <col min="10" max="10" width="22.57421875" style="1" bestFit="1" customWidth="1"/>
    <col min="11" max="16384" width="9.140625" style="1" customWidth="1"/>
  </cols>
  <sheetData>
    <row r="1" spans="1:11" ht="12">
      <c r="A1" s="1" t="s">
        <v>0</v>
      </c>
      <c r="H1" s="5"/>
      <c r="I1" s="5"/>
      <c r="J1" s="5"/>
      <c r="K1" s="1">
        <v>2353</v>
      </c>
    </row>
    <row r="2" spans="1:11" ht="12">
      <c r="A2" s="1">
        <v>1</v>
      </c>
      <c r="B2" s="17" t="s">
        <v>22</v>
      </c>
      <c r="C2" s="17" t="s">
        <v>38</v>
      </c>
      <c r="D2" s="5">
        <f>SUM('Indskrivning Herrer'!J3)</f>
        <v>994</v>
      </c>
      <c r="E2" s="5"/>
      <c r="F2" s="5"/>
      <c r="G2" s="5"/>
      <c r="H2" s="5"/>
      <c r="I2" s="5"/>
      <c r="J2" s="5"/>
      <c r="K2" s="1">
        <v>1957</v>
      </c>
    </row>
    <row r="3" spans="1:11" ht="12">
      <c r="A3" s="1">
        <v>1</v>
      </c>
      <c r="B3" s="17"/>
      <c r="C3" s="17" t="s">
        <v>88</v>
      </c>
      <c r="D3" s="5">
        <f>SUM('Indskrivning Herrer'!J4)</f>
        <v>809</v>
      </c>
      <c r="E3" s="5"/>
      <c r="F3" s="5"/>
      <c r="G3" s="5"/>
      <c r="H3" s="5"/>
      <c r="I3" s="5"/>
      <c r="J3" s="5"/>
      <c r="K3" s="5">
        <v>1803</v>
      </c>
    </row>
    <row r="4" spans="2:11" ht="12">
      <c r="B4" s="5"/>
      <c r="C4" s="5"/>
      <c r="D4" s="5"/>
      <c r="E4" s="5">
        <f>SUM(D2:D3)</f>
        <v>1803</v>
      </c>
      <c r="F4" s="5"/>
      <c r="G4" s="5"/>
      <c r="H4" s="5"/>
      <c r="I4" s="5"/>
      <c r="J4" s="5"/>
      <c r="K4" s="1">
        <v>1792</v>
      </c>
    </row>
    <row r="5" spans="2:11" ht="12">
      <c r="B5" s="5"/>
      <c r="C5" s="5"/>
      <c r="D5" s="5"/>
      <c r="E5" s="5"/>
      <c r="F5" s="5"/>
      <c r="G5" s="5"/>
      <c r="H5" s="5"/>
      <c r="I5" s="5"/>
      <c r="J5" s="17"/>
      <c r="K5" s="5">
        <v>1747</v>
      </c>
    </row>
    <row r="6" spans="1:11" ht="12">
      <c r="A6" s="1">
        <v>2</v>
      </c>
      <c r="B6" s="17" t="s">
        <v>22</v>
      </c>
      <c r="C6" s="17" t="s">
        <v>108</v>
      </c>
      <c r="D6" s="5">
        <f>SUM('Indskrivning Herrer'!J5)</f>
        <v>892</v>
      </c>
      <c r="E6" s="5"/>
      <c r="F6" s="5"/>
      <c r="G6" s="5"/>
      <c r="H6" s="5"/>
      <c r="I6" s="5"/>
      <c r="J6" s="17"/>
      <c r="K6" s="1">
        <v>1642</v>
      </c>
    </row>
    <row r="7" spans="1:11" ht="12">
      <c r="A7" s="1">
        <v>2</v>
      </c>
      <c r="B7" s="17"/>
      <c r="C7" s="17" t="s">
        <v>103</v>
      </c>
      <c r="D7" s="5">
        <f>SUM('Indskrivning Herrer'!J6)</f>
        <v>855</v>
      </c>
      <c r="E7" s="5"/>
      <c r="F7" s="5"/>
      <c r="G7" s="5"/>
      <c r="H7" s="5"/>
      <c r="I7" s="5"/>
      <c r="J7" s="5"/>
      <c r="K7" s="1">
        <v>1617</v>
      </c>
    </row>
    <row r="8" spans="2:11" ht="12">
      <c r="B8" s="5"/>
      <c r="C8" s="5"/>
      <c r="D8" s="5"/>
      <c r="E8" s="5">
        <f>SUM(D6:D7)</f>
        <v>1747</v>
      </c>
      <c r="F8" s="5"/>
      <c r="G8" s="5"/>
      <c r="H8" s="5"/>
      <c r="I8" s="5"/>
      <c r="J8" s="5"/>
      <c r="K8" s="5"/>
    </row>
    <row r="9" spans="2:11" ht="12">
      <c r="B9" s="5"/>
      <c r="C9" s="5"/>
      <c r="D9" s="5"/>
      <c r="E9" s="5"/>
      <c r="F9" s="5"/>
      <c r="G9" s="5"/>
      <c r="H9" s="5"/>
      <c r="J9" s="5"/>
      <c r="K9" s="5"/>
    </row>
    <row r="10" spans="1:11" ht="12">
      <c r="A10" s="1">
        <v>3</v>
      </c>
      <c r="B10" s="17" t="s">
        <v>22</v>
      </c>
      <c r="C10" s="17" t="s">
        <v>110</v>
      </c>
      <c r="D10" s="5">
        <f>SUM('Indskrivning Herrer'!J7)</f>
        <v>840</v>
      </c>
      <c r="E10" s="5"/>
      <c r="F10" s="5"/>
      <c r="G10" s="5"/>
      <c r="H10" s="5"/>
      <c r="I10" s="5"/>
      <c r="J10" s="5"/>
      <c r="K10" s="5"/>
    </row>
    <row r="11" spans="1:11" ht="12">
      <c r="A11" s="1">
        <v>3</v>
      </c>
      <c r="B11" s="17"/>
      <c r="C11" s="17" t="s">
        <v>69</v>
      </c>
      <c r="D11" s="5">
        <f>SUM('Indskrivning Herrer'!J8)</f>
        <v>777</v>
      </c>
      <c r="E11" s="5"/>
      <c r="F11" s="5"/>
      <c r="G11" s="5"/>
      <c r="I11" s="5"/>
      <c r="K11" s="5"/>
    </row>
    <row r="12" spans="2:11" ht="12">
      <c r="B12" s="5"/>
      <c r="C12" s="5"/>
      <c r="D12" s="5"/>
      <c r="E12" s="5">
        <f>SUM(D10:D11)</f>
        <v>1617</v>
      </c>
      <c r="F12" s="5"/>
      <c r="G12" s="5"/>
      <c r="H12" s="5"/>
      <c r="I12" s="5"/>
      <c r="K12" s="5"/>
    </row>
    <row r="13" spans="2:11" ht="12">
      <c r="B13" s="5"/>
      <c r="C13" s="5"/>
      <c r="D13" s="5"/>
      <c r="E13" s="5"/>
      <c r="F13" s="5"/>
      <c r="G13" s="5"/>
      <c r="H13" s="5"/>
      <c r="I13" s="5"/>
      <c r="K13" s="5"/>
    </row>
    <row r="14" spans="1:11" ht="12">
      <c r="A14" s="1">
        <v>4</v>
      </c>
      <c r="B14" s="17" t="s">
        <v>22</v>
      </c>
      <c r="C14" s="17" t="s">
        <v>104</v>
      </c>
      <c r="D14" s="5">
        <f>SUM('Indskrivning Herrer'!J9)</f>
        <v>844</v>
      </c>
      <c r="E14" s="5"/>
      <c r="F14" s="5"/>
      <c r="G14" s="5"/>
      <c r="H14" s="5"/>
      <c r="I14" s="5"/>
      <c r="K14" s="5"/>
    </row>
    <row r="15" spans="1:11" ht="12">
      <c r="A15" s="1">
        <v>4</v>
      </c>
      <c r="B15" s="17"/>
      <c r="C15" s="17" t="s">
        <v>89</v>
      </c>
      <c r="D15" s="5">
        <f>SUM('Indskrivning Herrer'!J10)</f>
        <v>798</v>
      </c>
      <c r="E15" s="5"/>
      <c r="F15" s="5"/>
      <c r="G15" s="5"/>
      <c r="H15" s="5"/>
      <c r="I15" s="5"/>
      <c r="K15" s="5"/>
    </row>
    <row r="16" spans="2:9" ht="12">
      <c r="B16" s="5"/>
      <c r="C16" s="5"/>
      <c r="D16" s="5"/>
      <c r="E16" s="5">
        <f>SUM(D14:D15)</f>
        <v>1642</v>
      </c>
      <c r="F16" s="5"/>
      <c r="G16" s="5"/>
      <c r="H16" s="5"/>
      <c r="I16" s="5"/>
    </row>
    <row r="17" spans="2:9" ht="12">
      <c r="B17" s="5"/>
      <c r="C17" s="5"/>
      <c r="D17" s="5"/>
      <c r="E17" s="5"/>
      <c r="F17" s="5"/>
      <c r="G17" s="5"/>
      <c r="H17" s="5"/>
      <c r="I17" s="5"/>
    </row>
    <row r="18" spans="1:9" ht="12">
      <c r="A18" s="1">
        <v>5</v>
      </c>
      <c r="B18" s="17" t="s">
        <v>29</v>
      </c>
      <c r="C18" s="17" t="s">
        <v>93</v>
      </c>
      <c r="D18" s="5">
        <f>SUM('Indskrivning Herrer'!J11)</f>
        <v>820</v>
      </c>
      <c r="E18" s="5"/>
      <c r="F18" s="5"/>
      <c r="G18" s="5"/>
      <c r="H18" s="5"/>
      <c r="I18" s="5"/>
    </row>
    <row r="19" spans="1:9" ht="12">
      <c r="A19" s="1">
        <v>5</v>
      </c>
      <c r="B19" s="17"/>
      <c r="C19" s="17" t="s">
        <v>30</v>
      </c>
      <c r="D19" s="5">
        <f>SUM('Indskrivning Herrer'!J12)</f>
        <v>972</v>
      </c>
      <c r="E19" s="5"/>
      <c r="F19" s="5"/>
      <c r="G19" s="5"/>
      <c r="H19" s="5"/>
      <c r="I19" s="5"/>
    </row>
    <row r="20" spans="2:9" ht="12">
      <c r="B20" s="5"/>
      <c r="C20" s="5"/>
      <c r="D20" s="5"/>
      <c r="E20" s="5">
        <f>SUM(D18:D19)</f>
        <v>1792</v>
      </c>
      <c r="F20" s="5"/>
      <c r="G20" s="5"/>
      <c r="H20" s="5"/>
      <c r="I20" s="5"/>
    </row>
    <row r="21" spans="2:9" ht="12">
      <c r="B21" s="5"/>
      <c r="C21" s="5"/>
      <c r="D21" s="5"/>
      <c r="E21" s="5"/>
      <c r="F21" s="5"/>
      <c r="G21" s="5"/>
      <c r="H21" s="5"/>
      <c r="I21" s="5"/>
    </row>
    <row r="22" spans="1:9" ht="12">
      <c r="A22" s="1">
        <v>6</v>
      </c>
      <c r="B22" s="17" t="s">
        <v>94</v>
      </c>
      <c r="C22" s="43" t="s">
        <v>95</v>
      </c>
      <c r="D22" s="5">
        <f>SUM('Indskrivning Herrer'!J14)</f>
        <v>1213</v>
      </c>
      <c r="E22" s="5"/>
      <c r="F22" s="5"/>
      <c r="G22" s="5"/>
      <c r="H22" s="5"/>
      <c r="I22" s="5"/>
    </row>
    <row r="23" spans="1:9" ht="12">
      <c r="A23" s="1">
        <v>6</v>
      </c>
      <c r="B23" s="17"/>
      <c r="C23" s="43" t="s">
        <v>96</v>
      </c>
      <c r="D23" s="5">
        <f>SUM('Indskrivning Herrer'!J15)</f>
        <v>1140</v>
      </c>
      <c r="E23" s="5"/>
      <c r="F23" s="5"/>
      <c r="G23" s="5"/>
      <c r="H23" s="5"/>
      <c r="I23" s="5"/>
    </row>
    <row r="24" spans="2:9" ht="12">
      <c r="B24" s="5"/>
      <c r="C24" s="17"/>
      <c r="D24" s="5"/>
      <c r="E24" s="28">
        <f>SUM(D22:D23)</f>
        <v>2353</v>
      </c>
      <c r="F24" s="28" t="s">
        <v>62</v>
      </c>
      <c r="G24" s="5"/>
      <c r="H24" s="5"/>
      <c r="I24" s="5"/>
    </row>
    <row r="25" spans="2:9" ht="12">
      <c r="B25" s="5"/>
      <c r="C25" s="5"/>
      <c r="D25" s="5"/>
      <c r="E25" s="5"/>
      <c r="F25" s="5"/>
      <c r="G25" s="5"/>
      <c r="H25" s="5"/>
      <c r="I25" s="5"/>
    </row>
    <row r="26" spans="1:9" ht="12">
      <c r="A26" s="1">
        <v>7</v>
      </c>
      <c r="B26" s="17" t="s">
        <v>94</v>
      </c>
      <c r="C26" s="43" t="s">
        <v>36</v>
      </c>
      <c r="D26" s="5">
        <f>SUM('Indskrivning Herrer'!J16)</f>
        <v>1011</v>
      </c>
      <c r="E26" s="5"/>
      <c r="F26" s="5"/>
      <c r="G26" s="5"/>
      <c r="H26" s="5"/>
      <c r="I26" s="5"/>
    </row>
    <row r="27" spans="1:9" ht="12">
      <c r="A27" s="1">
        <v>7</v>
      </c>
      <c r="B27" s="17"/>
      <c r="C27" s="43" t="s">
        <v>27</v>
      </c>
      <c r="D27" s="5">
        <f>SUM('Indskrivning Herrer'!J17)</f>
        <v>946</v>
      </c>
      <c r="E27" s="5"/>
      <c r="F27" s="5"/>
      <c r="G27" s="5"/>
      <c r="H27" s="5"/>
      <c r="I27" s="5"/>
    </row>
    <row r="28" spans="2:9" ht="12">
      <c r="B28" s="5"/>
      <c r="C28" s="17"/>
      <c r="D28" s="5"/>
      <c r="E28" s="28">
        <f>SUM(D26:D27)</f>
        <v>1957</v>
      </c>
      <c r="F28" s="28" t="s">
        <v>63</v>
      </c>
      <c r="G28" s="5"/>
      <c r="H28" s="5"/>
      <c r="I28" s="5"/>
    </row>
    <row r="29" spans="2:9" ht="12">
      <c r="B29" s="5"/>
      <c r="C29" s="17"/>
      <c r="D29" s="5"/>
      <c r="E29" s="5"/>
      <c r="F29" s="5"/>
      <c r="G29" s="5"/>
      <c r="H29" s="5"/>
      <c r="I29" s="5"/>
    </row>
    <row r="30" spans="2:9" ht="12">
      <c r="B30" s="5"/>
      <c r="C30" s="17"/>
      <c r="D30" s="5"/>
      <c r="E30" s="5"/>
      <c r="F30" s="5"/>
      <c r="G30" s="5"/>
      <c r="H30" s="5"/>
      <c r="I30" s="5"/>
    </row>
    <row r="31" spans="2:9" ht="12">
      <c r="B31" s="5"/>
      <c r="C31" s="17"/>
      <c r="D31" s="5"/>
      <c r="E31" s="5"/>
      <c r="F31" s="5"/>
      <c r="G31" s="5"/>
      <c r="H31" s="5"/>
      <c r="I31" s="5"/>
    </row>
    <row r="32" spans="2:9" ht="12">
      <c r="B32" s="5"/>
      <c r="C32" s="17"/>
      <c r="D32" s="5"/>
      <c r="E32" s="5"/>
      <c r="F32" s="5"/>
      <c r="G32" s="5"/>
      <c r="H32" s="5"/>
      <c r="I32" s="5"/>
    </row>
    <row r="33" spans="2:9" ht="12">
      <c r="B33" s="5"/>
      <c r="C33" s="17"/>
      <c r="D33" s="5"/>
      <c r="E33" s="5"/>
      <c r="F33" s="5"/>
      <c r="G33" s="5"/>
      <c r="H33" s="5"/>
      <c r="I33" s="5"/>
    </row>
    <row r="34" spans="2:9" ht="12">
      <c r="B34" s="5"/>
      <c r="C34" s="17"/>
      <c r="D34" s="5"/>
      <c r="E34" s="5"/>
      <c r="F34" s="5"/>
      <c r="G34" s="5"/>
      <c r="H34" s="5"/>
      <c r="I34" s="5"/>
    </row>
    <row r="36" ht="12">
      <c r="A36" s="28" t="s">
        <v>62</v>
      </c>
    </row>
    <row r="37" ht="12">
      <c r="A37" s="28" t="s">
        <v>63</v>
      </c>
    </row>
    <row r="38" ht="12">
      <c r="A38" s="30" t="s">
        <v>64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22.57421875" style="1" bestFit="1" customWidth="1"/>
    <col min="4" max="9" width="9.140625" style="1" customWidth="1"/>
    <col min="10" max="10" width="22.57421875" style="1" bestFit="1" customWidth="1"/>
    <col min="11" max="16384" width="9.140625" style="1" customWidth="1"/>
  </cols>
  <sheetData>
    <row r="1" spans="1:13" ht="12">
      <c r="A1" s="1" t="s">
        <v>0</v>
      </c>
      <c r="H1" s="5"/>
      <c r="I1" s="5"/>
      <c r="J1" s="5"/>
      <c r="K1" s="5">
        <v>2282</v>
      </c>
      <c r="L1" s="5"/>
      <c r="M1" s="5"/>
    </row>
    <row r="2" spans="1:13" ht="12">
      <c r="A2" s="1">
        <v>1</v>
      </c>
      <c r="B2" s="17" t="s">
        <v>94</v>
      </c>
      <c r="C2" s="43" t="s">
        <v>26</v>
      </c>
      <c r="D2" s="5">
        <f>SUM('Indskrivning Herrer'!J15)</f>
        <v>1140</v>
      </c>
      <c r="E2" s="5"/>
      <c r="F2" s="5"/>
      <c r="G2" s="5"/>
      <c r="H2" s="5"/>
      <c r="I2" s="5"/>
      <c r="J2" s="5"/>
      <c r="K2" s="5">
        <v>2253</v>
      </c>
      <c r="L2" s="5"/>
      <c r="M2" s="5"/>
    </row>
    <row r="3" spans="1:13" ht="12">
      <c r="A3" s="1">
        <v>1</v>
      </c>
      <c r="B3" s="17"/>
      <c r="C3" s="43" t="s">
        <v>97</v>
      </c>
      <c r="D3" s="5">
        <f>SUM('Indskrivning Damer'!J8)</f>
        <v>1113</v>
      </c>
      <c r="E3" s="5"/>
      <c r="F3" s="5"/>
      <c r="G3" s="5"/>
      <c r="H3" s="5"/>
      <c r="I3" s="5"/>
      <c r="J3" s="17"/>
      <c r="K3" s="1">
        <v>1666</v>
      </c>
      <c r="L3" s="5"/>
      <c r="M3" s="5"/>
    </row>
    <row r="4" spans="2:13" ht="12">
      <c r="B4" s="5"/>
      <c r="C4" s="5"/>
      <c r="D4" s="5"/>
      <c r="E4" s="28">
        <f>SUM(D2:D3)</f>
        <v>2253</v>
      </c>
      <c r="F4" s="28" t="s">
        <v>63</v>
      </c>
      <c r="G4" s="5"/>
      <c r="H4" s="5"/>
      <c r="I4" s="5"/>
      <c r="J4" s="5"/>
      <c r="K4" s="1">
        <v>1606</v>
      </c>
      <c r="L4" s="5"/>
      <c r="M4" s="5"/>
    </row>
    <row r="5" spans="2:13" ht="12">
      <c r="B5" s="5"/>
      <c r="C5" s="5"/>
      <c r="D5" s="5"/>
      <c r="E5" s="5"/>
      <c r="F5" s="5"/>
      <c r="G5" s="5"/>
      <c r="H5" s="5"/>
      <c r="I5" s="5"/>
      <c r="J5" s="5"/>
      <c r="K5" s="1">
        <v>1596</v>
      </c>
      <c r="L5" s="5"/>
      <c r="M5" s="5"/>
    </row>
    <row r="6" spans="1:13" ht="12">
      <c r="A6" s="1">
        <v>2</v>
      </c>
      <c r="B6" s="17" t="s">
        <v>94</v>
      </c>
      <c r="C6" s="43" t="s">
        <v>111</v>
      </c>
      <c r="D6" s="5">
        <f>SUM('Indskrivning Damer'!J7)</f>
        <v>1069</v>
      </c>
      <c r="E6" s="5"/>
      <c r="F6" s="5"/>
      <c r="G6" s="5"/>
      <c r="H6" s="5"/>
      <c r="I6" s="5"/>
      <c r="J6" s="5"/>
      <c r="K6" s="1">
        <v>1538</v>
      </c>
      <c r="L6" s="5"/>
      <c r="M6" s="5"/>
    </row>
    <row r="7" spans="1:13" ht="12">
      <c r="A7" s="1">
        <v>2</v>
      </c>
      <c r="B7" s="17"/>
      <c r="C7" s="43" t="s">
        <v>95</v>
      </c>
      <c r="D7" s="5">
        <f>SUM('Indskrivning Herrer'!J14)</f>
        <v>1213</v>
      </c>
      <c r="E7" s="5"/>
      <c r="F7" s="5"/>
      <c r="G7" s="5"/>
      <c r="H7" s="5"/>
      <c r="I7" s="5"/>
      <c r="J7" s="5"/>
      <c r="K7" s="1">
        <v>1350</v>
      </c>
      <c r="L7" s="5"/>
      <c r="M7" s="5"/>
    </row>
    <row r="8" spans="2:13" ht="12">
      <c r="B8" s="5"/>
      <c r="C8" s="5"/>
      <c r="D8" s="5"/>
      <c r="E8" s="28">
        <f>SUM(D6:D7)</f>
        <v>2282</v>
      </c>
      <c r="F8" s="28" t="s">
        <v>62</v>
      </c>
      <c r="G8" s="5"/>
      <c r="H8" s="5"/>
      <c r="I8" s="5"/>
      <c r="J8" s="5"/>
      <c r="K8" s="5"/>
      <c r="L8" s="5"/>
      <c r="M8" s="5"/>
    </row>
    <row r="9" spans="2:13" ht="1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">
      <c r="A10" s="1">
        <v>3</v>
      </c>
      <c r="B10" s="17" t="s">
        <v>94</v>
      </c>
      <c r="C10" s="17" t="s">
        <v>98</v>
      </c>
      <c r="D10" s="5">
        <f>SUM('Indskrivning Damer'!J9)</f>
        <v>743</v>
      </c>
      <c r="E10" s="5"/>
      <c r="F10" s="5"/>
      <c r="G10" s="5"/>
      <c r="H10" s="5"/>
      <c r="I10" s="5"/>
      <c r="J10" s="5"/>
      <c r="K10" s="5"/>
      <c r="L10" s="5"/>
      <c r="M10" s="5"/>
    </row>
    <row r="11" spans="1:12" ht="12">
      <c r="A11" s="1">
        <v>3</v>
      </c>
      <c r="B11" s="17"/>
      <c r="C11" s="17" t="s">
        <v>28</v>
      </c>
      <c r="D11" s="5">
        <f>SUM('Indskrivning Herrer'!J19)</f>
        <v>923</v>
      </c>
      <c r="E11" s="5"/>
      <c r="F11" s="5"/>
      <c r="G11" s="5"/>
      <c r="H11" s="5"/>
      <c r="I11" s="5"/>
      <c r="J11" s="5"/>
      <c r="K11" s="5"/>
      <c r="L11" s="5"/>
    </row>
    <row r="12" spans="2:12" ht="12">
      <c r="B12" s="5"/>
      <c r="C12" s="5"/>
      <c r="D12" s="5"/>
      <c r="E12" s="5">
        <f>SUM(D10:D11)</f>
        <v>1666</v>
      </c>
      <c r="F12" s="5"/>
      <c r="G12" s="5"/>
      <c r="H12" s="5"/>
      <c r="I12" s="5"/>
      <c r="J12" s="5"/>
      <c r="K12" s="5"/>
      <c r="L12" s="5"/>
    </row>
    <row r="13" spans="2:12" ht="1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1" ht="12">
      <c r="A14" s="1">
        <v>4</v>
      </c>
      <c r="B14" s="17" t="s">
        <v>22</v>
      </c>
      <c r="C14" s="17" t="s">
        <v>69</v>
      </c>
      <c r="D14" s="5">
        <f>SUM('Indskrivning Herrer'!J8)</f>
        <v>777</v>
      </c>
      <c r="E14" s="5"/>
      <c r="F14" s="5"/>
      <c r="G14" s="5"/>
      <c r="H14" s="5"/>
      <c r="I14" s="5"/>
      <c r="J14" s="5"/>
      <c r="K14" s="5"/>
    </row>
    <row r="15" spans="1:11" ht="12">
      <c r="A15" s="1">
        <v>4</v>
      </c>
      <c r="B15" s="17"/>
      <c r="C15" s="17" t="s">
        <v>70</v>
      </c>
      <c r="D15" s="5">
        <f>SUM('Indskrivning Damer'!J6)</f>
        <v>573</v>
      </c>
      <c r="E15" s="5"/>
      <c r="F15" s="5"/>
      <c r="G15" s="5"/>
      <c r="H15" s="5"/>
      <c r="I15" s="5"/>
      <c r="J15" s="5"/>
      <c r="K15" s="5"/>
    </row>
    <row r="16" spans="2:10" ht="12">
      <c r="B16" s="5"/>
      <c r="C16" s="5"/>
      <c r="D16" s="5"/>
      <c r="E16" s="5">
        <f>SUM(D14:D15)</f>
        <v>1350</v>
      </c>
      <c r="F16" s="5"/>
      <c r="G16" s="5"/>
      <c r="H16" s="5"/>
      <c r="I16" s="5"/>
      <c r="J16" s="5"/>
    </row>
    <row r="17" spans="2:10" ht="12">
      <c r="B17" s="5"/>
      <c r="C17" s="5"/>
      <c r="D17" s="5"/>
      <c r="E17" s="5"/>
      <c r="F17" s="5"/>
      <c r="G17" s="5"/>
      <c r="H17" s="5"/>
      <c r="I17" s="5"/>
      <c r="J17" s="5"/>
    </row>
    <row r="18" spans="1:10" ht="12">
      <c r="A18" s="1">
        <v>5</v>
      </c>
      <c r="B18" s="17" t="s">
        <v>22</v>
      </c>
      <c r="C18" s="17" t="s">
        <v>89</v>
      </c>
      <c r="D18" s="5">
        <f>SUM('Indskrivning Herrer'!J10)</f>
        <v>798</v>
      </c>
      <c r="E18" s="5"/>
      <c r="F18" s="5"/>
      <c r="G18" s="5"/>
      <c r="H18" s="5"/>
      <c r="I18" s="5"/>
      <c r="J18" s="5"/>
    </row>
    <row r="19" spans="1:10" ht="12">
      <c r="A19" s="1">
        <v>5</v>
      </c>
      <c r="B19" s="17"/>
      <c r="C19" s="17" t="s">
        <v>92</v>
      </c>
      <c r="D19" s="5">
        <f>SUM('Indskrivning Damer'!J5)</f>
        <v>808</v>
      </c>
      <c r="E19" s="5"/>
      <c r="F19" s="5"/>
      <c r="G19" s="5"/>
      <c r="H19" s="5"/>
      <c r="I19" s="5"/>
      <c r="J19" s="5"/>
    </row>
    <row r="20" spans="2:10" ht="12">
      <c r="B20" s="5"/>
      <c r="C20" s="5"/>
      <c r="D20" s="5"/>
      <c r="E20" s="5">
        <f>SUM(D18:D19)</f>
        <v>1606</v>
      </c>
      <c r="F20" s="5"/>
      <c r="G20" s="5"/>
      <c r="H20" s="5"/>
      <c r="I20" s="5"/>
      <c r="J20" s="5"/>
    </row>
    <row r="21" spans="2:10" ht="12">
      <c r="B21" s="5"/>
      <c r="C21" s="5"/>
      <c r="D21" s="5"/>
      <c r="E21" s="5"/>
      <c r="F21" s="5"/>
      <c r="G21" s="5"/>
      <c r="H21" s="5"/>
      <c r="I21" s="5"/>
      <c r="J21" s="5"/>
    </row>
    <row r="22" spans="1:12" ht="12">
      <c r="A22" s="1">
        <v>6</v>
      </c>
      <c r="B22" s="17" t="s">
        <v>22</v>
      </c>
      <c r="C22" s="17" t="s">
        <v>103</v>
      </c>
      <c r="D22" s="5">
        <f>SUM('Indskrivning Herrer'!J6)</f>
        <v>855</v>
      </c>
      <c r="E22" s="5"/>
      <c r="F22" s="5"/>
      <c r="G22" s="5"/>
      <c r="H22" s="5"/>
      <c r="I22" s="5"/>
      <c r="J22" s="5"/>
      <c r="L22" s="5"/>
    </row>
    <row r="23" spans="1:12" ht="12">
      <c r="A23" s="1">
        <v>6</v>
      </c>
      <c r="B23" s="17"/>
      <c r="C23" s="17" t="s">
        <v>90</v>
      </c>
      <c r="D23" s="5">
        <f>SUM('Indskrivning Damer'!J3)</f>
        <v>741</v>
      </c>
      <c r="E23" s="5"/>
      <c r="F23" s="5"/>
      <c r="G23" s="5"/>
      <c r="H23" s="5"/>
      <c r="I23" s="5"/>
      <c r="J23" s="5"/>
      <c r="L23" s="5"/>
    </row>
    <row r="24" spans="2:12" ht="12">
      <c r="B24" s="5"/>
      <c r="C24" s="17"/>
      <c r="D24" s="5"/>
      <c r="E24" s="5">
        <f>SUM(D22:D23)</f>
        <v>1596</v>
      </c>
      <c r="F24" s="5"/>
      <c r="G24" s="5"/>
      <c r="H24" s="5"/>
      <c r="I24" s="5"/>
      <c r="J24" s="5"/>
      <c r="L24" s="5"/>
    </row>
    <row r="25" spans="2:12" ht="12">
      <c r="B25" s="5"/>
      <c r="C25" s="17"/>
      <c r="D25" s="5"/>
      <c r="E25" s="5"/>
      <c r="F25" s="5"/>
      <c r="G25" s="5"/>
      <c r="H25" s="5"/>
      <c r="I25" s="5"/>
      <c r="J25" s="5"/>
      <c r="L25" s="5"/>
    </row>
    <row r="26" spans="1:12" ht="12">
      <c r="A26" s="1">
        <v>7</v>
      </c>
      <c r="B26" s="17" t="s">
        <v>22</v>
      </c>
      <c r="C26" s="17" t="s">
        <v>110</v>
      </c>
      <c r="D26" s="5">
        <f>SUM('Indskrivning Herrer'!J7)</f>
        <v>840</v>
      </c>
      <c r="E26" s="5"/>
      <c r="F26" s="5"/>
      <c r="G26" s="5"/>
      <c r="H26" s="5"/>
      <c r="I26" s="5"/>
      <c r="J26" s="5"/>
      <c r="L26" s="5"/>
    </row>
    <row r="27" spans="1:12" ht="12">
      <c r="A27" s="1">
        <v>7</v>
      </c>
      <c r="B27" s="17"/>
      <c r="C27" s="17" t="s">
        <v>91</v>
      </c>
      <c r="D27" s="5">
        <f>SUM('Indskrivning Damer'!J4)</f>
        <v>698</v>
      </c>
      <c r="E27" s="5"/>
      <c r="F27" s="5"/>
      <c r="G27" s="5"/>
      <c r="H27" s="5"/>
      <c r="I27" s="5"/>
      <c r="J27" s="5"/>
      <c r="L27" s="5"/>
    </row>
    <row r="28" spans="2:12" ht="12">
      <c r="B28" s="5"/>
      <c r="C28" s="17"/>
      <c r="D28" s="5"/>
      <c r="E28" s="5">
        <f>SUM(D26:D27)</f>
        <v>1538</v>
      </c>
      <c r="F28" s="5"/>
      <c r="G28" s="5"/>
      <c r="H28" s="5"/>
      <c r="I28" s="5"/>
      <c r="J28" s="5"/>
      <c r="L28" s="5"/>
    </row>
    <row r="29" spans="2:12" ht="12">
      <c r="B29" s="5"/>
      <c r="C29" s="17"/>
      <c r="D29" s="5"/>
      <c r="E29" s="5"/>
      <c r="F29" s="5"/>
      <c r="G29" s="5"/>
      <c r="H29" s="5"/>
      <c r="I29" s="5"/>
      <c r="J29" s="5"/>
      <c r="L29" s="5"/>
    </row>
    <row r="30" spans="2:12" ht="12">
      <c r="B30" s="5"/>
      <c r="C30" s="17"/>
      <c r="D30" s="5"/>
      <c r="E30" s="5"/>
      <c r="F30" s="5"/>
      <c r="G30" s="5"/>
      <c r="H30" s="5"/>
      <c r="I30" s="5"/>
      <c r="J30" s="5"/>
      <c r="L30" s="5"/>
    </row>
    <row r="32" spans="1:3" ht="12">
      <c r="A32" s="28" t="s">
        <v>65</v>
      </c>
      <c r="C32" s="5"/>
    </row>
    <row r="33" ht="12">
      <c r="A33" s="28" t="s">
        <v>63</v>
      </c>
    </row>
    <row r="34" ht="12">
      <c r="A34" s="39" t="s">
        <v>64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3">
      <selection activeCell="F26" sqref="F26"/>
    </sheetView>
  </sheetViews>
  <sheetFormatPr defaultColWidth="9.140625" defaultRowHeight="12.75"/>
  <cols>
    <col min="1" max="2" width="9.140625" style="1" customWidth="1"/>
    <col min="3" max="3" width="22.57421875" style="1" bestFit="1" customWidth="1"/>
    <col min="4" max="7" width="9.140625" style="1" customWidth="1"/>
    <col min="8" max="8" width="11.57421875" style="1" bestFit="1" customWidth="1"/>
    <col min="9" max="9" width="20.57421875" style="1" bestFit="1" customWidth="1"/>
    <col min="10" max="16384" width="9.140625" style="1" customWidth="1"/>
  </cols>
  <sheetData>
    <row r="1" spans="1:17" ht="12">
      <c r="A1" s="5"/>
      <c r="B1" s="5" t="s">
        <v>11</v>
      </c>
      <c r="C1" s="5" t="s">
        <v>12</v>
      </c>
      <c r="D1" s="5" t="s">
        <v>9</v>
      </c>
      <c r="E1" s="17" t="s">
        <v>113</v>
      </c>
      <c r="F1" s="17" t="s">
        <v>59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12" t="s">
        <v>114</v>
      </c>
      <c r="B2" s="5"/>
      <c r="C2" s="5"/>
      <c r="D2" s="5"/>
      <c r="E2" s="5"/>
      <c r="F2" s="5"/>
      <c r="G2" s="40" t="s">
        <v>115</v>
      </c>
      <c r="H2" s="40"/>
      <c r="I2" s="40"/>
      <c r="J2" s="40"/>
      <c r="K2" s="40"/>
      <c r="L2" s="40"/>
      <c r="M2" s="12"/>
      <c r="N2" s="5"/>
      <c r="O2" s="5"/>
      <c r="P2" s="5"/>
      <c r="Q2" s="5"/>
    </row>
    <row r="3" spans="1:17" ht="12">
      <c r="A3" s="5">
        <v>1</v>
      </c>
      <c r="B3" s="17" t="s">
        <v>94</v>
      </c>
      <c r="C3" s="44" t="s">
        <v>95</v>
      </c>
      <c r="D3" s="5">
        <f>SUM('Indskrivning Herrer'!J14)</f>
        <v>1213</v>
      </c>
      <c r="E3" s="32">
        <v>88</v>
      </c>
      <c r="F3" s="46">
        <f>SUM(E3+D3)</f>
        <v>1301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">
      <c r="A4" s="5">
        <v>2</v>
      </c>
      <c r="B4" s="17" t="s">
        <v>94</v>
      </c>
      <c r="C4" s="17" t="s">
        <v>27</v>
      </c>
      <c r="D4" s="5">
        <f>SUM('Indskrivning Herrer'!J17)</f>
        <v>946</v>
      </c>
      <c r="E4" s="41">
        <v>95</v>
      </c>
      <c r="F4" s="5">
        <f aca="true" t="shared" si="0" ref="F4:F31">SUM(E4+D4)</f>
        <v>1041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">
      <c r="A5" s="5">
        <v>3</v>
      </c>
      <c r="B5" s="17" t="s">
        <v>94</v>
      </c>
      <c r="C5" s="17" t="s">
        <v>26</v>
      </c>
      <c r="D5" s="5">
        <f>SUM('Indskrivning Herrer'!J15)</f>
        <v>1140</v>
      </c>
      <c r="E5" s="41">
        <v>180</v>
      </c>
      <c r="F5" s="28">
        <f t="shared" si="0"/>
        <v>1320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">
      <c r="A6" s="5">
        <v>4</v>
      </c>
      <c r="B6" s="17" t="s">
        <v>94</v>
      </c>
      <c r="C6" s="17" t="s">
        <v>116</v>
      </c>
      <c r="D6" s="5">
        <f>SUM('Indskrivning Herrer'!J16)</f>
        <v>1011</v>
      </c>
      <c r="E6" s="41">
        <v>163</v>
      </c>
      <c r="F6" s="5">
        <f t="shared" si="0"/>
        <v>1174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">
      <c r="A7" s="5">
        <v>5</v>
      </c>
      <c r="B7" s="17" t="s">
        <v>94</v>
      </c>
      <c r="C7" s="17" t="s">
        <v>101</v>
      </c>
      <c r="D7" s="5">
        <f>SUM('Indskrivning Herrer'!J18)</f>
        <v>0</v>
      </c>
      <c r="E7" s="5">
        <v>244</v>
      </c>
      <c r="F7" s="5">
        <f t="shared" si="0"/>
        <v>244</v>
      </c>
      <c r="G7" s="5"/>
      <c r="H7" s="17" t="s">
        <v>117</v>
      </c>
      <c r="I7" s="5"/>
      <c r="J7" s="5"/>
      <c r="K7" s="5"/>
      <c r="L7" s="5"/>
      <c r="M7" s="5"/>
      <c r="N7" s="5"/>
      <c r="O7" s="5"/>
      <c r="P7" s="5"/>
      <c r="Q7" s="5"/>
    </row>
    <row r="8" spans="1:17" ht="12">
      <c r="A8" s="5">
        <v>6</v>
      </c>
      <c r="B8" s="17" t="s">
        <v>47</v>
      </c>
      <c r="C8" s="17" t="s">
        <v>33</v>
      </c>
      <c r="D8" s="5">
        <f>SUM('Indskrivning Herrer'!J6)</f>
        <v>855</v>
      </c>
      <c r="E8" s="5">
        <v>443</v>
      </c>
      <c r="F8" s="28">
        <f t="shared" si="0"/>
        <v>1298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">
      <c r="A9" s="5">
        <v>7</v>
      </c>
      <c r="B9" s="17" t="s">
        <v>47</v>
      </c>
      <c r="C9" s="17" t="s">
        <v>69</v>
      </c>
      <c r="D9" s="5">
        <f>SUM('Indskrivning Herrer'!J8)</f>
        <v>777</v>
      </c>
      <c r="E9" s="5">
        <v>524</v>
      </c>
      <c r="F9" s="28">
        <f t="shared" si="0"/>
        <v>1301</v>
      </c>
      <c r="G9" s="5"/>
      <c r="H9" s="5">
        <v>1</v>
      </c>
      <c r="I9" s="17" t="s">
        <v>96</v>
      </c>
      <c r="J9" s="5"/>
      <c r="K9" s="5"/>
      <c r="L9" s="5"/>
      <c r="M9" s="5"/>
      <c r="N9" s="5"/>
      <c r="O9" s="5"/>
      <c r="P9" s="5"/>
      <c r="Q9" s="5"/>
    </row>
    <row r="10" spans="1:17" ht="12">
      <c r="A10" s="5">
        <v>8</v>
      </c>
      <c r="B10" s="17" t="s">
        <v>47</v>
      </c>
      <c r="C10" s="44" t="s">
        <v>87</v>
      </c>
      <c r="D10" s="5">
        <f>SUM('Indskrivning Herrer'!J3)</f>
        <v>994</v>
      </c>
      <c r="E10" s="5">
        <v>252</v>
      </c>
      <c r="F10" s="45">
        <f t="shared" si="0"/>
        <v>1246</v>
      </c>
      <c r="G10" s="5"/>
      <c r="H10" s="5">
        <v>2</v>
      </c>
      <c r="I10" s="17" t="s">
        <v>69</v>
      </c>
      <c r="J10" s="5"/>
      <c r="K10" s="5"/>
      <c r="L10" s="5"/>
      <c r="M10" s="5"/>
      <c r="N10" s="5"/>
      <c r="O10" s="5"/>
      <c r="P10" s="5"/>
      <c r="Q10" s="5"/>
    </row>
    <row r="11" spans="1:17" ht="12">
      <c r="A11" s="5">
        <v>9</v>
      </c>
      <c r="B11" s="17" t="s">
        <v>47</v>
      </c>
      <c r="C11" s="17" t="s">
        <v>23</v>
      </c>
      <c r="D11" s="5">
        <f>SUM('Indskrivning Herrer'!J4)</f>
        <v>809</v>
      </c>
      <c r="E11" s="5">
        <v>282</v>
      </c>
      <c r="F11" s="5">
        <f t="shared" si="0"/>
        <v>1091</v>
      </c>
      <c r="G11" s="5"/>
      <c r="H11" s="5">
        <v>3</v>
      </c>
      <c r="I11" s="17" t="s">
        <v>103</v>
      </c>
      <c r="J11" s="5"/>
      <c r="K11" s="5"/>
      <c r="L11" s="5"/>
      <c r="M11" s="5"/>
      <c r="N11" s="5"/>
      <c r="O11" s="5"/>
      <c r="P11" s="5"/>
      <c r="Q11" s="5"/>
    </row>
    <row r="12" spans="1:17" ht="12">
      <c r="A12" s="5">
        <v>10</v>
      </c>
      <c r="B12" s="17" t="s">
        <v>47</v>
      </c>
      <c r="C12" s="17" t="s">
        <v>120</v>
      </c>
      <c r="D12" s="5">
        <f>SUM('Indskrivning Herrer'!J10)</f>
        <v>798</v>
      </c>
      <c r="E12" s="5">
        <v>290</v>
      </c>
      <c r="F12" s="5">
        <f t="shared" si="0"/>
        <v>1088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">
      <c r="A13" s="5">
        <v>11</v>
      </c>
      <c r="B13" s="17" t="s">
        <v>47</v>
      </c>
      <c r="C13" s="17" t="s">
        <v>108</v>
      </c>
      <c r="D13" s="5">
        <f>SUM('Indskrivning Herrer'!J5)</f>
        <v>892</v>
      </c>
      <c r="E13" s="5">
        <v>290</v>
      </c>
      <c r="F13" s="5">
        <f t="shared" si="0"/>
        <v>1182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2">
      <c r="A14" s="5">
        <v>12</v>
      </c>
      <c r="B14" s="17" t="s">
        <v>47</v>
      </c>
      <c r="C14" s="17" t="s">
        <v>110</v>
      </c>
      <c r="D14" s="5">
        <f>SUM('Indskrivning Herrer'!J7)</f>
        <v>840</v>
      </c>
      <c r="E14" s="5">
        <v>282</v>
      </c>
      <c r="F14" s="5">
        <f t="shared" si="0"/>
        <v>1122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2">
      <c r="A15" s="5">
        <v>13</v>
      </c>
      <c r="B15" s="17" t="s">
        <v>47</v>
      </c>
      <c r="C15" s="17" t="s">
        <v>104</v>
      </c>
      <c r="D15" s="5">
        <f>SUM('Indskrivning Herrer'!J9)</f>
        <v>844</v>
      </c>
      <c r="E15" s="5">
        <v>410</v>
      </c>
      <c r="F15" s="5">
        <f t="shared" si="0"/>
        <v>1254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2">
      <c r="A16" s="5">
        <v>14</v>
      </c>
      <c r="B16" s="17" t="s">
        <v>29</v>
      </c>
      <c r="C16" s="17" t="s">
        <v>93</v>
      </c>
      <c r="D16" s="5">
        <f>SUM('Indskrivning Herrer'!J11)</f>
        <v>820</v>
      </c>
      <c r="E16" s="5">
        <v>294</v>
      </c>
      <c r="F16" s="5">
        <f t="shared" si="0"/>
        <v>1114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">
      <c r="A17" s="5">
        <v>15</v>
      </c>
      <c r="B17" s="17" t="s">
        <v>29</v>
      </c>
      <c r="C17" s="44" t="s">
        <v>30</v>
      </c>
      <c r="D17" s="5">
        <f>SUM('Indskrivning Herrer'!J12)</f>
        <v>972</v>
      </c>
      <c r="E17" s="5">
        <v>198</v>
      </c>
      <c r="F17" s="45">
        <f t="shared" si="0"/>
        <v>1170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">
      <c r="A18" s="5">
        <v>16</v>
      </c>
      <c r="B18" s="5" t="s">
        <v>29</v>
      </c>
      <c r="C18" s="5" t="s">
        <v>102</v>
      </c>
      <c r="D18" s="5">
        <f>SUM('Indskrivning Herrer'!J13)</f>
        <v>792</v>
      </c>
      <c r="E18" s="5">
        <v>255</v>
      </c>
      <c r="F18" s="5">
        <f t="shared" si="0"/>
        <v>1047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">
      <c r="A19" s="5">
        <v>17</v>
      </c>
      <c r="B19" s="5" t="s">
        <v>94</v>
      </c>
      <c r="C19" s="45" t="s">
        <v>28</v>
      </c>
      <c r="D19" s="5">
        <f>SUM('Indskrivning Herrer'!J19)</f>
        <v>923</v>
      </c>
      <c r="E19" s="5">
        <v>339</v>
      </c>
      <c r="F19" s="45">
        <f t="shared" si="0"/>
        <v>1262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">
      <c r="A22" s="5"/>
      <c r="B22" s="5" t="s">
        <v>11</v>
      </c>
      <c r="C22" s="5" t="s">
        <v>12</v>
      </c>
      <c r="D22" s="5" t="s">
        <v>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12" t="s">
        <v>118</v>
      </c>
      <c r="B23" s="5"/>
      <c r="C23" s="5"/>
      <c r="D23" s="5"/>
      <c r="E23" s="5"/>
      <c r="F23" s="5"/>
      <c r="G23" s="40" t="s">
        <v>115</v>
      </c>
      <c r="H23" s="40"/>
      <c r="I23" s="40"/>
      <c r="J23" s="40"/>
      <c r="K23" s="40"/>
      <c r="L23" s="40"/>
      <c r="M23" s="12"/>
      <c r="N23" s="5"/>
      <c r="O23" s="5"/>
      <c r="P23" s="5"/>
      <c r="Q23" s="5"/>
    </row>
    <row r="24" spans="1:17" ht="12">
      <c r="A24" s="5">
        <v>1</v>
      </c>
      <c r="B24" s="17" t="s">
        <v>24</v>
      </c>
      <c r="C24" s="44" t="s">
        <v>32</v>
      </c>
      <c r="D24" s="5">
        <f>SUM('Indskrivning Damer'!J8)</f>
        <v>1113</v>
      </c>
      <c r="E24" s="5">
        <v>121</v>
      </c>
      <c r="F24" s="45">
        <f t="shared" si="0"/>
        <v>1234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">
      <c r="A25" s="5">
        <v>2</v>
      </c>
      <c r="B25" s="17" t="s">
        <v>24</v>
      </c>
      <c r="C25" s="44" t="s">
        <v>83</v>
      </c>
      <c r="D25" s="5">
        <f>SUM('Indskrivning Damer'!J9)</f>
        <v>743</v>
      </c>
      <c r="E25" s="5">
        <v>269</v>
      </c>
      <c r="F25" s="45">
        <f t="shared" si="0"/>
        <v>1012</v>
      </c>
      <c r="G25" s="5"/>
      <c r="H25" s="17" t="s">
        <v>117</v>
      </c>
      <c r="I25" s="5"/>
      <c r="J25" s="5"/>
      <c r="K25" s="5"/>
      <c r="L25" s="5"/>
      <c r="M25" s="5"/>
      <c r="N25" s="5"/>
      <c r="O25" s="5"/>
      <c r="P25" s="5"/>
      <c r="Q25" s="5"/>
    </row>
    <row r="26" spans="1:17" ht="12">
      <c r="A26" s="5">
        <v>3</v>
      </c>
      <c r="B26" s="17" t="s">
        <v>24</v>
      </c>
      <c r="C26" s="17" t="s">
        <v>84</v>
      </c>
      <c r="D26" s="5">
        <f>SUM('Indskrivning Damer'!J10)</f>
        <v>732</v>
      </c>
      <c r="E26" s="5">
        <v>395</v>
      </c>
      <c r="F26" s="28">
        <f>SUM(E26+D26)</f>
        <v>1127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">
      <c r="A27" s="5">
        <v>4</v>
      </c>
      <c r="B27" s="17" t="s">
        <v>24</v>
      </c>
      <c r="C27" s="17" t="s">
        <v>40</v>
      </c>
      <c r="D27" s="5">
        <f>SUM('Indskrivning Damer'!J7)</f>
        <v>1069</v>
      </c>
      <c r="E27" s="5">
        <v>24</v>
      </c>
      <c r="F27" s="5">
        <f t="shared" si="0"/>
        <v>1093</v>
      </c>
      <c r="G27" s="5"/>
      <c r="H27" s="5">
        <v>1</v>
      </c>
      <c r="I27" s="17" t="s">
        <v>127</v>
      </c>
      <c r="J27" s="5"/>
      <c r="K27" s="5"/>
      <c r="L27" s="5"/>
      <c r="M27" s="5"/>
      <c r="N27" s="5"/>
      <c r="O27" s="5"/>
      <c r="P27" s="5"/>
      <c r="Q27" s="5"/>
    </row>
    <row r="28" spans="1:17" ht="12">
      <c r="A28" s="5">
        <v>5</v>
      </c>
      <c r="B28" s="17" t="s">
        <v>47</v>
      </c>
      <c r="C28" s="17" t="s">
        <v>119</v>
      </c>
      <c r="D28" s="5">
        <f>SUM('Indskrivning Damer'!J3)</f>
        <v>741</v>
      </c>
      <c r="E28" s="5">
        <v>371</v>
      </c>
      <c r="F28" s="5">
        <f t="shared" si="0"/>
        <v>1112</v>
      </c>
      <c r="G28" s="5"/>
      <c r="H28" s="5">
        <v>2</v>
      </c>
      <c r="I28" s="17" t="s">
        <v>70</v>
      </c>
      <c r="J28" s="5"/>
      <c r="K28" s="5"/>
      <c r="L28" s="5"/>
      <c r="M28" s="5"/>
      <c r="N28" s="5"/>
      <c r="O28" s="5"/>
      <c r="P28" s="5"/>
      <c r="Q28" s="5"/>
    </row>
    <row r="29" spans="1:17" ht="12">
      <c r="A29" s="5">
        <v>6</v>
      </c>
      <c r="B29" s="17" t="s">
        <v>47</v>
      </c>
      <c r="C29" s="17" t="s">
        <v>70</v>
      </c>
      <c r="D29" s="5">
        <f>SUM('Indskrivning Damer'!J6)</f>
        <v>573</v>
      </c>
      <c r="E29" s="5">
        <v>553</v>
      </c>
      <c r="F29" s="28">
        <f t="shared" si="0"/>
        <v>1126</v>
      </c>
      <c r="G29" s="5"/>
      <c r="H29" s="5">
        <v>3</v>
      </c>
      <c r="I29" s="17" t="s">
        <v>128</v>
      </c>
      <c r="J29" s="5"/>
      <c r="K29" s="5"/>
      <c r="L29" s="5"/>
      <c r="M29" s="5"/>
      <c r="N29" s="5"/>
      <c r="O29" s="5"/>
      <c r="P29" s="5"/>
      <c r="Q29" s="5"/>
    </row>
    <row r="30" spans="1:17" ht="12">
      <c r="A30" s="5">
        <v>7</v>
      </c>
      <c r="B30" s="17" t="s">
        <v>47</v>
      </c>
      <c r="C30" s="44" t="s">
        <v>122</v>
      </c>
      <c r="D30" s="5">
        <f>SUM('Indskrivning Damer'!J5)</f>
        <v>808</v>
      </c>
      <c r="E30" s="5">
        <v>438</v>
      </c>
      <c r="F30" s="45">
        <f t="shared" si="0"/>
        <v>1246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">
      <c r="A31" s="5">
        <v>8</v>
      </c>
      <c r="B31" s="5" t="s">
        <v>121</v>
      </c>
      <c r="C31" s="5" t="s">
        <v>91</v>
      </c>
      <c r="D31" s="5">
        <f>SUM('Indskrivning Damer'!J4)</f>
        <v>698</v>
      </c>
      <c r="E31" s="5">
        <v>421</v>
      </c>
      <c r="F31" s="5">
        <f t="shared" si="0"/>
        <v>1119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36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2" max="2" width="14.57421875" style="0" bestFit="1" customWidth="1"/>
    <col min="3" max="3" width="9.57421875" style="0" bestFit="1" customWidth="1"/>
    <col min="4" max="4" width="23.421875" style="0" bestFit="1" customWidth="1"/>
    <col min="10" max="10" width="12.140625" style="0" bestFit="1" customWidth="1"/>
    <col min="11" max="11" width="35.57421875" style="0" bestFit="1" customWidth="1"/>
    <col min="12" max="12" width="17.421875" style="32" bestFit="1" customWidth="1"/>
    <col min="13" max="13" width="17.8515625" style="0" bestFit="1" customWidth="1"/>
    <col min="14" max="14" width="13.57421875" style="32" bestFit="1" customWidth="1"/>
  </cols>
  <sheetData>
    <row r="2" spans="2:11" ht="12.75">
      <c r="B2" s="7" t="s">
        <v>34</v>
      </c>
      <c r="C2" s="8"/>
      <c r="D2" s="8"/>
      <c r="E2" s="8" t="s">
        <v>66</v>
      </c>
      <c r="F2" s="8" t="s">
        <v>51</v>
      </c>
      <c r="G2" s="8" t="s">
        <v>50</v>
      </c>
      <c r="H2" s="8" t="s">
        <v>51</v>
      </c>
      <c r="I2" s="8"/>
      <c r="J2" s="8"/>
      <c r="K2" s="15" t="s">
        <v>44</v>
      </c>
    </row>
    <row r="3" spans="5:13" ht="12.75">
      <c r="E3" s="26" t="s">
        <v>45</v>
      </c>
      <c r="F3" s="26" t="s">
        <v>42</v>
      </c>
      <c r="G3" s="26" t="s">
        <v>75</v>
      </c>
      <c r="H3" s="26" t="s">
        <v>42</v>
      </c>
      <c r="K3" s="16" t="s">
        <v>48</v>
      </c>
      <c r="M3" s="33"/>
    </row>
    <row r="4" spans="2:13" ht="12.75">
      <c r="B4" s="9"/>
      <c r="C4" s="9"/>
      <c r="D4" s="9"/>
      <c r="E4" s="10" t="s">
        <v>72</v>
      </c>
      <c r="F4" s="10" t="s">
        <v>73</v>
      </c>
      <c r="G4" s="10" t="s">
        <v>76</v>
      </c>
      <c r="H4" s="10" t="s">
        <v>85</v>
      </c>
      <c r="I4" s="10"/>
      <c r="J4" s="9"/>
      <c r="K4" s="18" t="s">
        <v>74</v>
      </c>
      <c r="M4" s="26" t="s">
        <v>77</v>
      </c>
    </row>
    <row r="5" spans="2:14" ht="13.5" thickBot="1">
      <c r="B5" s="9"/>
      <c r="C5" s="9" t="s">
        <v>11</v>
      </c>
      <c r="D5" s="9" t="s">
        <v>12</v>
      </c>
      <c r="E5" s="9">
        <v>2</v>
      </c>
      <c r="F5" s="9">
        <v>3</v>
      </c>
      <c r="G5" s="9">
        <v>4</v>
      </c>
      <c r="H5" s="9"/>
      <c r="I5" s="10" t="s">
        <v>9</v>
      </c>
      <c r="J5" s="9" t="s">
        <v>10</v>
      </c>
      <c r="K5" s="25" t="s">
        <v>60</v>
      </c>
      <c r="L5" s="34" t="s">
        <v>78</v>
      </c>
      <c r="M5" s="26" t="s">
        <v>129</v>
      </c>
      <c r="N5" s="38" t="s">
        <v>79</v>
      </c>
    </row>
    <row r="6" spans="2:14" ht="13.5" thickBot="1">
      <c r="B6" s="9"/>
      <c r="C6" s="9"/>
      <c r="D6" s="9"/>
      <c r="E6" s="14"/>
      <c r="F6" s="14"/>
      <c r="G6" s="14"/>
      <c r="H6" s="14"/>
      <c r="I6" s="10"/>
      <c r="J6" s="9"/>
      <c r="K6" s="25"/>
      <c r="L6" s="35" t="s">
        <v>80</v>
      </c>
      <c r="M6" s="36" t="s">
        <v>81</v>
      </c>
      <c r="N6" s="38" t="s">
        <v>82</v>
      </c>
    </row>
    <row r="7" spans="2:13" ht="12.75">
      <c r="B7" s="9">
        <v>1</v>
      </c>
      <c r="C7" s="9" t="s">
        <v>24</v>
      </c>
      <c r="D7" s="9" t="s">
        <v>25</v>
      </c>
      <c r="E7" s="9">
        <f>SUM('[1]Indskrivning Herrer'!J3)</f>
        <v>1306</v>
      </c>
      <c r="F7" s="9">
        <v>0</v>
      </c>
      <c r="G7" s="9">
        <f>SUM('[2]Indskrivning Herrer'!J3)</f>
        <v>1400</v>
      </c>
      <c r="H7" s="9">
        <v>0</v>
      </c>
      <c r="I7" s="10">
        <f aca="true" t="shared" si="0" ref="I7:I24">SUM(E7:H7)</f>
        <v>2706</v>
      </c>
      <c r="J7" s="9">
        <f>I7/12</f>
        <v>225.5</v>
      </c>
      <c r="K7" s="18"/>
      <c r="L7" s="37"/>
      <c r="M7" s="32"/>
    </row>
    <row r="8" spans="2:13" ht="12.75">
      <c r="B8" s="9">
        <v>2</v>
      </c>
      <c r="C8" s="9" t="s">
        <v>24</v>
      </c>
      <c r="D8" s="11" t="s">
        <v>35</v>
      </c>
      <c r="E8" s="9">
        <f>SUM('[1]Indskrivning Herrer'!J5)</f>
        <v>1109</v>
      </c>
      <c r="F8" s="9">
        <f>SUM('[3]Indskrivning Herrer'!J14)</f>
        <v>1237</v>
      </c>
      <c r="G8" s="9">
        <v>0</v>
      </c>
      <c r="H8" s="9">
        <f>SUM('Indskrivning Herrer'!J14)</f>
        <v>1213</v>
      </c>
      <c r="I8" s="10">
        <f t="shared" si="0"/>
        <v>3559</v>
      </c>
      <c r="J8" s="9">
        <f>I8/18</f>
        <v>197.72222222222223</v>
      </c>
      <c r="L8" s="37"/>
      <c r="M8" s="32"/>
    </row>
    <row r="9" spans="2:13" ht="12.75">
      <c r="B9" s="9">
        <v>3</v>
      </c>
      <c r="C9" s="9" t="s">
        <v>24</v>
      </c>
      <c r="D9" s="11" t="s">
        <v>27</v>
      </c>
      <c r="E9" s="11">
        <f>SUM('[1]Indskrivning Herrer'!J4)</f>
        <v>1234</v>
      </c>
      <c r="F9" s="11">
        <f>SUM('[3]Indskrivning Herrer'!J18)</f>
        <v>1162</v>
      </c>
      <c r="G9" s="11">
        <f>SUM('[2]Indskrivning Herrer'!J4)</f>
        <v>1096</v>
      </c>
      <c r="H9" s="11">
        <v>0</v>
      </c>
      <c r="I9" s="10">
        <f t="shared" si="0"/>
        <v>3492</v>
      </c>
      <c r="J9" s="9">
        <f>I9/18</f>
        <v>194</v>
      </c>
      <c r="L9" s="37"/>
      <c r="M9" s="32"/>
    </row>
    <row r="10" spans="2:13" ht="12.75">
      <c r="B10" s="9">
        <v>4</v>
      </c>
      <c r="C10" s="9" t="s">
        <v>24</v>
      </c>
      <c r="D10" s="11" t="s">
        <v>26</v>
      </c>
      <c r="E10" s="17">
        <v>0</v>
      </c>
      <c r="F10" s="11">
        <f>SUM('[3]Indskrivning Herrer'!J15)</f>
        <v>1068</v>
      </c>
      <c r="G10" s="11">
        <f>SUM('[2]Indskrivning Herrer'!J5)</f>
        <v>1114</v>
      </c>
      <c r="H10" s="11">
        <f>SUM('Indskrivning Herrer'!J15)</f>
        <v>1140</v>
      </c>
      <c r="I10" s="10">
        <f t="shared" si="0"/>
        <v>3322</v>
      </c>
      <c r="J10" s="9">
        <f>I10/18</f>
        <v>184.55555555555554</v>
      </c>
      <c r="L10" s="37"/>
      <c r="M10" s="32"/>
    </row>
    <row r="11" spans="2:13" ht="12.75">
      <c r="B11" s="9">
        <v>6</v>
      </c>
      <c r="C11" s="9" t="s">
        <v>24</v>
      </c>
      <c r="D11" s="11" t="s">
        <v>36</v>
      </c>
      <c r="E11" s="11">
        <f>SUM('[1]Indskrivning Herrer'!J7)</f>
        <v>1122</v>
      </c>
      <c r="F11" s="11">
        <f>SUM('[4]Indskrivning Herrer'!$J$17)</f>
        <v>1055</v>
      </c>
      <c r="G11" s="11">
        <v>1040</v>
      </c>
      <c r="H11" s="11">
        <v>0</v>
      </c>
      <c r="I11" s="10">
        <f t="shared" si="0"/>
        <v>3217</v>
      </c>
      <c r="J11" s="9">
        <f>I11/18</f>
        <v>178.72222222222223</v>
      </c>
      <c r="L11" s="37"/>
      <c r="M11" s="32"/>
    </row>
    <row r="12" spans="2:13" ht="12.75">
      <c r="B12" s="9">
        <v>7</v>
      </c>
      <c r="C12" s="9" t="s">
        <v>29</v>
      </c>
      <c r="D12" s="11" t="s">
        <v>30</v>
      </c>
      <c r="E12" s="11">
        <v>0</v>
      </c>
      <c r="F12" s="11">
        <f>SUM('[3]Indskrivning Herrer'!J4)</f>
        <v>1026</v>
      </c>
      <c r="G12" s="11">
        <v>0</v>
      </c>
      <c r="H12" s="11">
        <f>SUM('Indskrivning Herrer'!J12)</f>
        <v>972</v>
      </c>
      <c r="I12" s="10">
        <f t="shared" si="0"/>
        <v>1998</v>
      </c>
      <c r="J12" s="11">
        <f>I12/12</f>
        <v>166.5</v>
      </c>
      <c r="L12" s="37"/>
      <c r="M12" s="32"/>
    </row>
    <row r="13" spans="2:13" ht="12.75">
      <c r="B13" s="9">
        <v>8</v>
      </c>
      <c r="C13" s="9" t="s">
        <v>37</v>
      </c>
      <c r="D13" s="5" t="s">
        <v>38</v>
      </c>
      <c r="E13" s="11">
        <f>SUM('[1]Indskrivning Herrer'!J12)</f>
        <v>1001</v>
      </c>
      <c r="F13" s="11">
        <f>SUM('[3]Indskrivning Herrer'!J11)</f>
        <v>945</v>
      </c>
      <c r="G13" s="11">
        <v>0</v>
      </c>
      <c r="H13" s="11">
        <f>SUM('Indskrivning Herrer'!J3)</f>
        <v>994</v>
      </c>
      <c r="I13" s="10">
        <f t="shared" si="0"/>
        <v>2940</v>
      </c>
      <c r="J13" s="11">
        <f>I13/18</f>
        <v>163.33333333333334</v>
      </c>
      <c r="L13" s="37"/>
      <c r="M13" s="32"/>
    </row>
    <row r="14" spans="2:13" ht="12.75">
      <c r="B14" s="9">
        <v>9</v>
      </c>
      <c r="C14" s="9" t="s">
        <v>37</v>
      </c>
      <c r="D14" s="5" t="s">
        <v>108</v>
      </c>
      <c r="E14" s="9">
        <v>0</v>
      </c>
      <c r="F14" s="9">
        <f>SUM('[3]Indskrivning Herrer'!J12)</f>
        <v>911</v>
      </c>
      <c r="G14" s="9">
        <f>SUM('[2]Indskrivning Herrer'!J13)</f>
        <v>895</v>
      </c>
      <c r="H14" s="9">
        <f>SUM('Indskrivning Herrer'!J5)</f>
        <v>892</v>
      </c>
      <c r="I14" s="10">
        <f t="shared" si="0"/>
        <v>2698</v>
      </c>
      <c r="J14" s="11">
        <f>I14/18</f>
        <v>149.88888888888889</v>
      </c>
      <c r="L14" s="37"/>
      <c r="M14" s="32"/>
    </row>
    <row r="15" spans="2:13" ht="12.75">
      <c r="B15" s="9">
        <v>10</v>
      </c>
      <c r="C15" s="1" t="s">
        <v>37</v>
      </c>
      <c r="D15" s="5" t="s">
        <v>49</v>
      </c>
      <c r="E15" s="9">
        <v>930</v>
      </c>
      <c r="F15" s="9">
        <v>0</v>
      </c>
      <c r="G15" s="9">
        <v>0</v>
      </c>
      <c r="H15" s="9">
        <f>SUM('Indskrivning Herrer'!J7)</f>
        <v>840</v>
      </c>
      <c r="I15" s="10">
        <f t="shared" si="0"/>
        <v>1770</v>
      </c>
      <c r="J15" s="11">
        <f>I15/12</f>
        <v>147.5</v>
      </c>
      <c r="L15" s="37"/>
      <c r="M15" s="32"/>
    </row>
    <row r="16" spans="2:13" ht="12.75">
      <c r="B16" s="9">
        <v>12</v>
      </c>
      <c r="C16" s="9" t="s">
        <v>29</v>
      </c>
      <c r="D16" s="11" t="s">
        <v>28</v>
      </c>
      <c r="E16" s="9">
        <v>0</v>
      </c>
      <c r="F16" s="9">
        <f>SUM('[3]Indskrivning Herrer'!J19)</f>
        <v>838</v>
      </c>
      <c r="G16" s="9">
        <v>0</v>
      </c>
      <c r="H16" s="9">
        <f>SUM('Indskrivning Herrer'!J19)</f>
        <v>923</v>
      </c>
      <c r="I16" s="10">
        <f t="shared" si="0"/>
        <v>1761</v>
      </c>
      <c r="J16" s="11">
        <f>I16/12</f>
        <v>146.75</v>
      </c>
      <c r="L16" s="37"/>
      <c r="M16" s="32"/>
    </row>
    <row r="17" spans="2:13" ht="12.75">
      <c r="B17" s="9">
        <v>13</v>
      </c>
      <c r="C17" s="9" t="s">
        <v>29</v>
      </c>
      <c r="D17" s="11" t="s">
        <v>23</v>
      </c>
      <c r="E17" s="9">
        <v>0</v>
      </c>
      <c r="F17" s="9">
        <f>SUM('[3]Indskrivning Herrer'!J10)</f>
        <v>917</v>
      </c>
      <c r="G17" s="9">
        <f>SUM('[2]Indskrivning Herrer'!J11)</f>
        <v>910</v>
      </c>
      <c r="H17" s="9">
        <f>SUM('Indskrivning Herrer'!J4)</f>
        <v>809</v>
      </c>
      <c r="I17" s="10">
        <f t="shared" si="0"/>
        <v>2636</v>
      </c>
      <c r="J17" s="11">
        <f>I17/18</f>
        <v>146.44444444444446</v>
      </c>
      <c r="L17" s="37"/>
      <c r="M17" s="32"/>
    </row>
    <row r="18" spans="2:13" ht="12.75">
      <c r="B18" s="9">
        <v>15</v>
      </c>
      <c r="C18" s="9" t="s">
        <v>29</v>
      </c>
      <c r="D18" s="11" t="s">
        <v>31</v>
      </c>
      <c r="E18" s="9">
        <f>SUM('[1]Indskrivning Herrer'!J14)</f>
        <v>948</v>
      </c>
      <c r="F18" s="9">
        <f>SUM('[3]Indskrivning Herrer'!J3)</f>
        <v>849</v>
      </c>
      <c r="G18" s="9">
        <v>0</v>
      </c>
      <c r="H18" s="9">
        <f>SUM('Indskrivning Herrer'!J11)</f>
        <v>820</v>
      </c>
      <c r="I18" s="10">
        <f t="shared" si="0"/>
        <v>2617</v>
      </c>
      <c r="J18" s="11">
        <f>I18/18</f>
        <v>145.38888888888889</v>
      </c>
      <c r="L18" s="37"/>
      <c r="M18" s="32"/>
    </row>
    <row r="19" spans="2:13" ht="12.75">
      <c r="B19" s="9">
        <v>17</v>
      </c>
      <c r="C19" s="9" t="s">
        <v>37</v>
      </c>
      <c r="D19" s="5" t="s">
        <v>46</v>
      </c>
      <c r="E19" s="9">
        <v>0</v>
      </c>
      <c r="F19" s="9">
        <f>SUM('[3]Indskrivning Herrer'!J7)</f>
        <v>950</v>
      </c>
      <c r="G19" s="9">
        <v>0</v>
      </c>
      <c r="H19" s="9">
        <f>SUM('Indskrivning Herrer'!J13)</f>
        <v>792</v>
      </c>
      <c r="I19" s="10">
        <f t="shared" si="0"/>
        <v>1742</v>
      </c>
      <c r="J19" s="11">
        <f>I19/12</f>
        <v>145.16666666666666</v>
      </c>
      <c r="L19" s="37"/>
      <c r="M19" s="32"/>
    </row>
    <row r="20" spans="2:13" ht="12.75">
      <c r="B20" s="9">
        <v>18</v>
      </c>
      <c r="C20" s="9" t="s">
        <v>37</v>
      </c>
      <c r="D20" s="5" t="s">
        <v>123</v>
      </c>
      <c r="E20" s="9">
        <v>0</v>
      </c>
      <c r="F20" s="9">
        <v>0</v>
      </c>
      <c r="G20" s="9">
        <f>SUM('[2]Indskrivning Herrer'!J12)</f>
        <v>903</v>
      </c>
      <c r="H20" s="9">
        <f>SUM('Indskrivning Herrer'!J10)</f>
        <v>798</v>
      </c>
      <c r="I20" s="10">
        <f t="shared" si="0"/>
        <v>1701</v>
      </c>
      <c r="J20" s="11">
        <f>I20/12</f>
        <v>141.75</v>
      </c>
      <c r="L20" s="37"/>
      <c r="M20" s="32"/>
    </row>
    <row r="21" spans="2:13" ht="12.75">
      <c r="B21" s="9">
        <v>19</v>
      </c>
      <c r="C21" s="9" t="s">
        <v>24</v>
      </c>
      <c r="D21" s="5" t="s">
        <v>61</v>
      </c>
      <c r="E21" s="9">
        <v>0</v>
      </c>
      <c r="F21" s="9">
        <f>SUM('[3]Indskrivning Herrer'!J9)</f>
        <v>744</v>
      </c>
      <c r="G21" s="9">
        <v>0</v>
      </c>
      <c r="H21" s="9">
        <f>SUM('Indskrivning Herrer'!J9)</f>
        <v>844</v>
      </c>
      <c r="I21" s="10">
        <f t="shared" si="0"/>
        <v>1588</v>
      </c>
      <c r="J21" s="11">
        <f>I21/12</f>
        <v>132.33333333333334</v>
      </c>
      <c r="L21" s="37"/>
      <c r="M21" s="32"/>
    </row>
    <row r="22" spans="2:13" ht="12.75">
      <c r="B22" s="9">
        <v>20</v>
      </c>
      <c r="C22" s="9" t="s">
        <v>68</v>
      </c>
      <c r="D22" s="17" t="s">
        <v>33</v>
      </c>
      <c r="E22" s="9">
        <v>0</v>
      </c>
      <c r="F22" s="9">
        <v>0</v>
      </c>
      <c r="G22" s="9">
        <f>SUM('[2]Indskrivning Herrer'!J8)</f>
        <v>700</v>
      </c>
      <c r="H22" s="9">
        <f>SUM('Indskrivning Herrer'!J6)</f>
        <v>855</v>
      </c>
      <c r="I22" s="10">
        <f t="shared" si="0"/>
        <v>1555</v>
      </c>
      <c r="J22" s="11">
        <f>I22/12</f>
        <v>129.58333333333334</v>
      </c>
      <c r="L22" s="37"/>
      <c r="M22" s="32"/>
    </row>
    <row r="23" spans="2:13" ht="12.75">
      <c r="B23" s="9">
        <v>21</v>
      </c>
      <c r="C23" s="9" t="s">
        <v>37</v>
      </c>
      <c r="D23" s="5" t="s">
        <v>69</v>
      </c>
      <c r="E23" s="9">
        <v>0</v>
      </c>
      <c r="F23" s="9">
        <f>SUM('[3]Indskrivning Herrer'!J13)</f>
        <v>555</v>
      </c>
      <c r="G23" s="9">
        <f>SUM('[2]Indskrivning Herrer'!J9)</f>
        <v>629</v>
      </c>
      <c r="H23" s="9">
        <f>SUM('Indskrivning Herrer'!J8)</f>
        <v>777</v>
      </c>
      <c r="I23" s="10">
        <f t="shared" si="0"/>
        <v>1961</v>
      </c>
      <c r="J23" s="11">
        <f>I23/18</f>
        <v>108.94444444444444</v>
      </c>
      <c r="L23" s="37"/>
      <c r="M23" s="32"/>
    </row>
    <row r="24" spans="2:13" ht="12.75">
      <c r="B24" s="9">
        <v>22</v>
      </c>
      <c r="C24" s="9" t="s">
        <v>29</v>
      </c>
      <c r="D24" s="11" t="s">
        <v>39</v>
      </c>
      <c r="E24" s="9">
        <v>0</v>
      </c>
      <c r="F24" s="9">
        <f>SUM('[3]Indskrivning Herrer'!J5)</f>
        <v>1002</v>
      </c>
      <c r="G24" s="9">
        <f>SUM('[2]Indskrivning Herrer'!J7)</f>
        <v>927</v>
      </c>
      <c r="H24" s="9">
        <v>0</v>
      </c>
      <c r="I24" s="10">
        <f t="shared" si="0"/>
        <v>1929</v>
      </c>
      <c r="J24" s="11">
        <f>I24/18</f>
        <v>107.16666666666667</v>
      </c>
      <c r="L24" s="37"/>
      <c r="M24" s="32"/>
    </row>
    <row r="25" spans="2:10" ht="12.75">
      <c r="B25" s="29"/>
      <c r="C25" s="8"/>
      <c r="E25" s="8"/>
      <c r="F25" s="8"/>
      <c r="G25" s="8"/>
      <c r="H25" s="8"/>
      <c r="I25" s="7"/>
      <c r="J25" s="8"/>
    </row>
    <row r="26" spans="2:10" ht="12.75">
      <c r="B26" s="9"/>
      <c r="C26" s="9"/>
      <c r="D26" s="9"/>
      <c r="E26" s="10"/>
      <c r="F26" s="10"/>
      <c r="G26" s="10"/>
      <c r="H26" s="10"/>
      <c r="I26" s="10"/>
      <c r="J26" s="9"/>
    </row>
    <row r="27" spans="2:10" ht="12.75">
      <c r="B27" s="9"/>
      <c r="C27" s="9" t="s">
        <v>1</v>
      </c>
      <c r="D27" s="9" t="s">
        <v>2</v>
      </c>
      <c r="E27" s="9">
        <v>3</v>
      </c>
      <c r="F27" s="9">
        <v>4</v>
      </c>
      <c r="G27" s="9"/>
      <c r="H27" s="9"/>
      <c r="I27" s="10" t="s">
        <v>9</v>
      </c>
      <c r="J27" s="9" t="s">
        <v>10</v>
      </c>
    </row>
    <row r="28" spans="2:10" ht="12.75">
      <c r="B28" s="9"/>
      <c r="C28" s="9"/>
      <c r="D28" s="9"/>
      <c r="E28" s="10"/>
      <c r="F28" s="10"/>
      <c r="G28" s="10"/>
      <c r="H28" s="10"/>
      <c r="I28" s="10"/>
      <c r="J28" s="9"/>
    </row>
    <row r="29" spans="2:14" ht="12.75">
      <c r="B29" s="9">
        <v>1</v>
      </c>
      <c r="C29" s="9" t="s">
        <v>24</v>
      </c>
      <c r="D29" s="11" t="s">
        <v>40</v>
      </c>
      <c r="E29" s="9">
        <f>SUM('[1]Indskrivning Damer'!J3)</f>
        <v>1314</v>
      </c>
      <c r="F29" s="9">
        <f>SUM('[3]Indskrivning Damer'!J9)</f>
        <v>1201</v>
      </c>
      <c r="G29" s="9">
        <v>0</v>
      </c>
      <c r="H29" s="9">
        <f>SUM('Indskrivning Damer'!J7)</f>
        <v>1069</v>
      </c>
      <c r="I29" s="10">
        <f aca="true" t="shared" si="1" ref="I29:I36">SUM(E29:H29)</f>
        <v>3584</v>
      </c>
      <c r="J29" s="9">
        <f>I29/18</f>
        <v>199.11111111111111</v>
      </c>
      <c r="L29" s="32">
        <f>SUM(215-J29)*75/100</f>
        <v>11.916666666666664</v>
      </c>
      <c r="M29" s="32">
        <f>SUM(L29)</f>
        <v>11.916666666666664</v>
      </c>
      <c r="N29" s="32">
        <f aca="true" t="shared" si="2" ref="N29:N35">SUM(M29*6)</f>
        <v>71.49999999999999</v>
      </c>
    </row>
    <row r="30" spans="2:14" ht="12.75">
      <c r="B30" s="9">
        <v>2</v>
      </c>
      <c r="C30" s="9" t="s">
        <v>24</v>
      </c>
      <c r="D30" s="11" t="s">
        <v>32</v>
      </c>
      <c r="E30" s="9">
        <v>0</v>
      </c>
      <c r="F30" s="9">
        <f>SUM('[3]Indskrivning Damer'!J10)</f>
        <v>1091</v>
      </c>
      <c r="G30" s="9">
        <f>SUM('[2]Indskrivning Damer'!J3)</f>
        <v>1167</v>
      </c>
      <c r="H30" s="9">
        <f>SUM('Indskrivning Damer'!J8)</f>
        <v>1113</v>
      </c>
      <c r="I30" s="10">
        <f t="shared" si="1"/>
        <v>3371</v>
      </c>
      <c r="J30" s="9">
        <f>I30/18</f>
        <v>187.27777777777777</v>
      </c>
      <c r="L30" s="32">
        <f aca="true" t="shared" si="3" ref="L30:L35">SUM(215-J30)*75/100</f>
        <v>20.79166666666667</v>
      </c>
      <c r="M30" s="32">
        <f aca="true" t="shared" si="4" ref="M30:M35">SUM(L30)</f>
        <v>20.79166666666667</v>
      </c>
      <c r="N30" s="32">
        <f t="shared" si="2"/>
        <v>124.75000000000003</v>
      </c>
    </row>
    <row r="31" spans="2:14" ht="12.75">
      <c r="B31" s="1">
        <v>4</v>
      </c>
      <c r="C31" s="9" t="s">
        <v>41</v>
      </c>
      <c r="D31" s="11" t="s">
        <v>83</v>
      </c>
      <c r="E31" s="1">
        <f>SUM('[1]Indskrivning Damer'!J6)</f>
        <v>903</v>
      </c>
      <c r="F31" s="1">
        <f>SUM('[3]Indskrivning Damer'!J4)</f>
        <v>960</v>
      </c>
      <c r="G31" s="1">
        <f>SUM('[2]Indskrivning Damer'!J4)</f>
        <v>0</v>
      </c>
      <c r="H31" s="1">
        <f>SUM('Indskrivning Damer'!J9)</f>
        <v>743</v>
      </c>
      <c r="I31" s="10">
        <f t="shared" si="1"/>
        <v>2606</v>
      </c>
      <c r="J31" s="11">
        <f>I31/18</f>
        <v>144.77777777777777</v>
      </c>
      <c r="L31" s="32">
        <f t="shared" si="3"/>
        <v>52.66666666666667</v>
      </c>
      <c r="M31" s="32">
        <f t="shared" si="4"/>
        <v>52.66666666666667</v>
      </c>
      <c r="N31" s="32">
        <f t="shared" si="2"/>
        <v>316</v>
      </c>
    </row>
    <row r="32" spans="2:14" ht="12.75">
      <c r="B32" s="1">
        <v>5</v>
      </c>
      <c r="C32" s="19" t="s">
        <v>22</v>
      </c>
      <c r="D32" s="17" t="s">
        <v>67</v>
      </c>
      <c r="E32" s="1">
        <f>SUM('[1]Indskrivning Damer'!J5)</f>
        <v>800</v>
      </c>
      <c r="F32" s="1">
        <f>SUM('[3]Indskrivning Damer'!J7)</f>
        <v>836</v>
      </c>
      <c r="G32" s="1">
        <f>SUM('[2]Indskrivning Damer'!J7)</f>
        <v>750</v>
      </c>
      <c r="H32" s="1">
        <v>0</v>
      </c>
      <c r="I32" s="10">
        <f t="shared" si="1"/>
        <v>2386</v>
      </c>
      <c r="J32" s="11">
        <f>I32/18</f>
        <v>132.55555555555554</v>
      </c>
      <c r="L32" s="32">
        <f t="shared" si="3"/>
        <v>61.83333333333334</v>
      </c>
      <c r="M32" s="32">
        <f t="shared" si="4"/>
        <v>61.83333333333334</v>
      </c>
      <c r="N32" s="32">
        <f t="shared" si="2"/>
        <v>371.00000000000006</v>
      </c>
    </row>
    <row r="33" spans="2:14" ht="12.75">
      <c r="B33" s="1">
        <v>7</v>
      </c>
      <c r="C33" s="9" t="s">
        <v>22</v>
      </c>
      <c r="D33" s="11" t="s">
        <v>126</v>
      </c>
      <c r="E33" s="1">
        <v>0</v>
      </c>
      <c r="F33" s="1">
        <v>0</v>
      </c>
      <c r="G33" s="1">
        <f>SUM('[2]Indskrivning Damer'!J9)</f>
        <v>706</v>
      </c>
      <c r="H33" s="1">
        <f>SUM('Indskrivning Damer'!J5)</f>
        <v>808</v>
      </c>
      <c r="I33" s="10">
        <f t="shared" si="1"/>
        <v>1514</v>
      </c>
      <c r="J33" s="11">
        <f>I33/12</f>
        <v>126.16666666666667</v>
      </c>
      <c r="L33" s="32">
        <f t="shared" si="3"/>
        <v>66.625</v>
      </c>
      <c r="M33" s="32">
        <f t="shared" si="4"/>
        <v>66.625</v>
      </c>
      <c r="N33" s="32">
        <f t="shared" si="2"/>
        <v>399.75</v>
      </c>
    </row>
    <row r="34" spans="2:14" ht="12.75">
      <c r="B34" s="1">
        <v>11</v>
      </c>
      <c r="C34" s="9" t="s">
        <v>24</v>
      </c>
      <c r="D34" s="17" t="s">
        <v>84</v>
      </c>
      <c r="E34" s="1">
        <v>0</v>
      </c>
      <c r="F34" s="1">
        <v>0</v>
      </c>
      <c r="G34" s="1">
        <f>SUM('[2]Indskrivning Damer'!J5)</f>
        <v>764</v>
      </c>
      <c r="H34" s="1">
        <f>SUM('Indskrivning Damer'!J10)</f>
        <v>732</v>
      </c>
      <c r="I34" s="10">
        <f t="shared" si="1"/>
        <v>1496</v>
      </c>
      <c r="J34" s="11">
        <f>I34/12</f>
        <v>124.66666666666667</v>
      </c>
      <c r="L34" s="32">
        <f t="shared" si="3"/>
        <v>67.75</v>
      </c>
      <c r="M34" s="32">
        <f t="shared" si="4"/>
        <v>67.75</v>
      </c>
      <c r="N34" s="32">
        <f t="shared" si="2"/>
        <v>406.5</v>
      </c>
    </row>
    <row r="35" spans="2:14" ht="12.75">
      <c r="B35" s="1">
        <v>12</v>
      </c>
      <c r="C35" s="9" t="s">
        <v>22</v>
      </c>
      <c r="D35" s="5" t="s">
        <v>91</v>
      </c>
      <c r="E35" s="1">
        <v>0</v>
      </c>
      <c r="F35" s="1">
        <v>0</v>
      </c>
      <c r="G35" s="1">
        <v>0</v>
      </c>
      <c r="H35" s="1">
        <f>SUM('Indskrivning Damer'!J4)</f>
        <v>698</v>
      </c>
      <c r="I35" s="10">
        <f t="shared" si="1"/>
        <v>698</v>
      </c>
      <c r="J35" s="11">
        <f>I35/6</f>
        <v>116.33333333333333</v>
      </c>
      <c r="L35" s="32">
        <f t="shared" si="3"/>
        <v>74</v>
      </c>
      <c r="M35" s="32">
        <f t="shared" si="4"/>
        <v>74</v>
      </c>
      <c r="N35" s="32">
        <f t="shared" si="2"/>
        <v>444</v>
      </c>
    </row>
    <row r="36" spans="2:14" ht="12.75">
      <c r="B36" s="1">
        <v>13</v>
      </c>
      <c r="C36" s="9" t="s">
        <v>22</v>
      </c>
      <c r="D36" s="11" t="s">
        <v>70</v>
      </c>
      <c r="E36" s="1">
        <v>0</v>
      </c>
      <c r="F36" s="1">
        <v>0</v>
      </c>
      <c r="G36" s="1">
        <f>SUM('[2]Indskrivning Damer'!J8)</f>
        <v>553</v>
      </c>
      <c r="H36" s="1">
        <f>SUM('Indskrivning Damer'!J6)</f>
        <v>573</v>
      </c>
      <c r="I36" s="10">
        <f t="shared" si="1"/>
        <v>1126</v>
      </c>
      <c r="J36" s="11">
        <f>I36/12</f>
        <v>93.83333333333333</v>
      </c>
      <c r="L36" s="32">
        <v>0</v>
      </c>
      <c r="M36">
        <v>70</v>
      </c>
      <c r="N36" s="32">
        <v>420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4.57421875" style="1" bestFit="1" customWidth="1"/>
    <col min="2" max="2" width="9.140625" style="1" customWidth="1"/>
    <col min="3" max="3" width="22.57421875" style="1" bestFit="1" customWidth="1"/>
    <col min="4" max="4" width="23.57421875" style="1" bestFit="1" customWidth="1"/>
    <col min="5" max="5" width="8.140625" style="1" bestFit="1" customWidth="1"/>
    <col min="6" max="9" width="9.140625" style="1" customWidth="1"/>
    <col min="10" max="10" width="11.00390625" style="1" bestFit="1" customWidth="1"/>
    <col min="11" max="16384" width="9.140625" style="1" customWidth="1"/>
  </cols>
  <sheetData>
    <row r="1" spans="1:10" ht="12">
      <c r="A1" s="1" t="s">
        <v>71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 t="s">
        <v>43</v>
      </c>
    </row>
    <row r="3" spans="1:10" ht="12">
      <c r="A3" s="9" t="s">
        <v>22</v>
      </c>
      <c r="B3" s="9">
        <v>1</v>
      </c>
      <c r="C3" s="31" t="s">
        <v>104</v>
      </c>
      <c r="D3" s="27"/>
      <c r="E3" s="11">
        <v>1</v>
      </c>
      <c r="F3" s="11">
        <v>2</v>
      </c>
      <c r="G3" s="5">
        <v>3</v>
      </c>
      <c r="H3" s="5">
        <v>4</v>
      </c>
      <c r="I3" s="5">
        <v>5</v>
      </c>
      <c r="J3" s="5">
        <v>6</v>
      </c>
    </row>
    <row r="4" spans="1:10" ht="12">
      <c r="A4" s="9"/>
      <c r="B4" s="9">
        <v>1</v>
      </c>
      <c r="C4" s="31" t="s">
        <v>123</v>
      </c>
      <c r="D4" s="27"/>
      <c r="E4" s="11">
        <v>1</v>
      </c>
      <c r="F4" s="11">
        <v>2</v>
      </c>
      <c r="G4" s="5">
        <v>3</v>
      </c>
      <c r="H4" s="5">
        <v>4</v>
      </c>
      <c r="I4" s="5">
        <v>5</v>
      </c>
      <c r="J4" s="5">
        <v>6</v>
      </c>
    </row>
    <row r="5" spans="1:10" ht="12">
      <c r="A5" s="9"/>
      <c r="B5" s="9"/>
      <c r="C5" s="11"/>
      <c r="D5" s="11"/>
      <c r="E5" s="11"/>
      <c r="F5" s="11"/>
      <c r="G5" s="5"/>
      <c r="H5" s="5"/>
      <c r="I5" s="5"/>
      <c r="J5" s="5"/>
    </row>
    <row r="6" spans="1:10" ht="12">
      <c r="A6" s="9"/>
      <c r="B6" s="9">
        <v>2</v>
      </c>
      <c r="C6" s="31" t="s">
        <v>38</v>
      </c>
      <c r="D6" s="27"/>
      <c r="E6" s="11">
        <v>2</v>
      </c>
      <c r="F6" s="11">
        <v>3</v>
      </c>
      <c r="G6" s="5">
        <v>4</v>
      </c>
      <c r="H6" s="5">
        <v>5</v>
      </c>
      <c r="I6" s="5">
        <v>6</v>
      </c>
      <c r="J6" s="5">
        <v>1</v>
      </c>
    </row>
    <row r="7" spans="1:10" ht="12">
      <c r="A7" s="9"/>
      <c r="B7" s="9">
        <v>2</v>
      </c>
      <c r="C7" s="31" t="s">
        <v>88</v>
      </c>
      <c r="D7" s="5"/>
      <c r="E7" s="11">
        <v>2</v>
      </c>
      <c r="F7" s="11">
        <v>3</v>
      </c>
      <c r="G7" s="5">
        <v>4</v>
      </c>
      <c r="H7" s="5">
        <v>5</v>
      </c>
      <c r="I7" s="5">
        <v>6</v>
      </c>
      <c r="J7" s="5">
        <v>1</v>
      </c>
    </row>
    <row r="8" spans="3:10" ht="12">
      <c r="C8" s="5"/>
      <c r="D8" s="5"/>
      <c r="E8" s="5"/>
      <c r="F8" s="5"/>
      <c r="G8" s="5"/>
      <c r="H8" s="5"/>
      <c r="I8" s="5"/>
      <c r="J8" s="5"/>
    </row>
    <row r="9" spans="1:10" ht="12">
      <c r="A9" s="9"/>
      <c r="B9" s="1">
        <v>3</v>
      </c>
      <c r="C9" s="31" t="s">
        <v>108</v>
      </c>
      <c r="D9" s="5"/>
      <c r="E9" s="11">
        <v>3</v>
      </c>
      <c r="F9" s="11">
        <v>4</v>
      </c>
      <c r="G9" s="5">
        <v>5</v>
      </c>
      <c r="H9" s="5">
        <v>6</v>
      </c>
      <c r="I9" s="5">
        <v>1</v>
      </c>
      <c r="J9" s="5">
        <v>2</v>
      </c>
    </row>
    <row r="10" spans="1:10" ht="12">
      <c r="A10" s="9"/>
      <c r="B10" s="1">
        <v>3</v>
      </c>
      <c r="C10" s="31" t="s">
        <v>103</v>
      </c>
      <c r="D10" s="5"/>
      <c r="E10" s="11">
        <v>3</v>
      </c>
      <c r="F10" s="11">
        <v>4</v>
      </c>
      <c r="G10" s="5">
        <v>5</v>
      </c>
      <c r="H10" s="5">
        <v>6</v>
      </c>
      <c r="I10" s="5">
        <v>1</v>
      </c>
      <c r="J10" s="5">
        <v>2</v>
      </c>
    </row>
    <row r="11" spans="1:10" ht="12">
      <c r="A11" s="9"/>
      <c r="C11" s="5"/>
      <c r="D11" s="5"/>
      <c r="E11" s="11"/>
      <c r="F11" s="11"/>
      <c r="G11" s="5"/>
      <c r="H11" s="5"/>
      <c r="I11" s="5"/>
      <c r="J11" s="5"/>
    </row>
    <row r="12" spans="1:10" ht="12">
      <c r="A12" s="9"/>
      <c r="B12" s="1">
        <v>4</v>
      </c>
      <c r="C12" s="17" t="s">
        <v>110</v>
      </c>
      <c r="D12" s="5"/>
      <c r="E12" s="11">
        <v>4</v>
      </c>
      <c r="F12" s="11">
        <v>5</v>
      </c>
      <c r="G12" s="5">
        <v>6</v>
      </c>
      <c r="H12" s="5">
        <v>1</v>
      </c>
      <c r="I12" s="5">
        <v>2</v>
      </c>
      <c r="J12" s="5">
        <v>3</v>
      </c>
    </row>
    <row r="13" spans="1:10" ht="12">
      <c r="A13" s="9"/>
      <c r="B13" s="1">
        <v>4</v>
      </c>
      <c r="C13" s="17" t="s">
        <v>69</v>
      </c>
      <c r="D13" s="5"/>
      <c r="E13" s="11">
        <v>4</v>
      </c>
      <c r="F13" s="11">
        <v>5</v>
      </c>
      <c r="G13" s="5">
        <v>6</v>
      </c>
      <c r="H13" s="5">
        <v>1</v>
      </c>
      <c r="I13" s="5">
        <v>2</v>
      </c>
      <c r="J13" s="5">
        <v>3</v>
      </c>
    </row>
    <row r="14" spans="1:10" ht="12">
      <c r="A14" s="9"/>
      <c r="C14" s="5"/>
      <c r="D14" s="5"/>
      <c r="E14" s="11"/>
      <c r="F14" s="11"/>
      <c r="G14" s="5"/>
      <c r="H14" s="5"/>
      <c r="I14" s="5"/>
      <c r="J14" s="5"/>
    </row>
    <row r="15" spans="1:10" ht="12">
      <c r="A15" s="9"/>
      <c r="B15" s="1">
        <v>5</v>
      </c>
      <c r="C15" s="17" t="s">
        <v>102</v>
      </c>
      <c r="D15" s="5"/>
      <c r="E15" s="11">
        <v>5</v>
      </c>
      <c r="F15" s="5">
        <v>6</v>
      </c>
      <c r="G15" s="5">
        <v>1</v>
      </c>
      <c r="H15" s="5">
        <v>2</v>
      </c>
      <c r="I15" s="5">
        <v>3</v>
      </c>
      <c r="J15" s="5">
        <v>4</v>
      </c>
    </row>
    <row r="16" spans="1:10" ht="12">
      <c r="A16" s="9"/>
      <c r="B16" s="1">
        <v>5</v>
      </c>
      <c r="C16" s="17" t="s">
        <v>28</v>
      </c>
      <c r="D16" s="5"/>
      <c r="E16" s="11">
        <v>5</v>
      </c>
      <c r="F16" s="5">
        <v>6</v>
      </c>
      <c r="G16" s="5">
        <v>1</v>
      </c>
      <c r="H16" s="5">
        <v>2</v>
      </c>
      <c r="I16" s="5">
        <v>3</v>
      </c>
      <c r="J16" s="5">
        <v>4</v>
      </c>
    </row>
    <row r="17" spans="1:10" ht="12">
      <c r="A17" s="9"/>
      <c r="C17" s="5"/>
      <c r="D17" s="5"/>
      <c r="E17" s="11"/>
      <c r="F17" s="5"/>
      <c r="G17" s="5"/>
      <c r="H17" s="5"/>
      <c r="I17" s="5"/>
      <c r="J17" s="5"/>
    </row>
    <row r="18" spans="1:10" ht="12">
      <c r="A18" s="9"/>
      <c r="B18" s="1">
        <v>6</v>
      </c>
      <c r="C18" s="17" t="s">
        <v>93</v>
      </c>
      <c r="D18" s="5"/>
      <c r="E18" s="11">
        <v>6</v>
      </c>
      <c r="F18" s="5">
        <v>1</v>
      </c>
      <c r="G18" s="5">
        <v>2</v>
      </c>
      <c r="H18" s="5">
        <v>3</v>
      </c>
      <c r="I18" s="5">
        <v>4</v>
      </c>
      <c r="J18" s="5">
        <v>5</v>
      </c>
    </row>
    <row r="19" spans="1:10" ht="12">
      <c r="A19" s="9"/>
      <c r="B19" s="1">
        <v>6</v>
      </c>
      <c r="C19" s="17" t="s">
        <v>30</v>
      </c>
      <c r="D19" s="5"/>
      <c r="E19" s="11">
        <v>6</v>
      </c>
      <c r="F19" s="5">
        <v>1</v>
      </c>
      <c r="G19" s="5">
        <v>2</v>
      </c>
      <c r="H19" s="5">
        <v>3</v>
      </c>
      <c r="I19" s="5">
        <v>4</v>
      </c>
      <c r="J19" s="5">
        <v>5</v>
      </c>
    </row>
    <row r="20" spans="1:10" ht="12">
      <c r="A20" s="9"/>
      <c r="C20" s="5"/>
      <c r="D20" s="5"/>
      <c r="E20" s="11"/>
      <c r="F20" s="5"/>
      <c r="G20" s="5"/>
      <c r="H20" s="5"/>
      <c r="I20" s="5"/>
      <c r="J20" s="5"/>
    </row>
    <row r="21" spans="1:10" ht="12">
      <c r="A21" s="9"/>
      <c r="B21" s="1">
        <v>7</v>
      </c>
      <c r="C21" s="17" t="s">
        <v>95</v>
      </c>
      <c r="D21" s="17"/>
      <c r="E21" s="11">
        <v>7</v>
      </c>
      <c r="F21" s="5">
        <v>8</v>
      </c>
      <c r="G21" s="5">
        <v>9</v>
      </c>
      <c r="H21" s="5">
        <v>10</v>
      </c>
      <c r="I21" s="5">
        <v>11</v>
      </c>
      <c r="J21" s="5">
        <v>12</v>
      </c>
    </row>
    <row r="22" spans="1:10" ht="12">
      <c r="A22" s="9"/>
      <c r="B22" s="1">
        <v>7</v>
      </c>
      <c r="C22" s="17" t="s">
        <v>96</v>
      </c>
      <c r="D22" s="17"/>
      <c r="E22" s="11">
        <v>7</v>
      </c>
      <c r="F22" s="5">
        <v>8</v>
      </c>
      <c r="G22" s="5">
        <v>9</v>
      </c>
      <c r="H22" s="5">
        <v>10</v>
      </c>
      <c r="I22" s="5">
        <v>11</v>
      </c>
      <c r="J22" s="5">
        <v>12</v>
      </c>
    </row>
    <row r="23" spans="1:10" ht="12">
      <c r="A23" s="9"/>
      <c r="C23" s="5"/>
      <c r="D23" s="5"/>
      <c r="E23" s="11"/>
      <c r="F23" s="5"/>
      <c r="G23" s="5"/>
      <c r="H23" s="5"/>
      <c r="I23" s="5"/>
      <c r="J23" s="5"/>
    </row>
    <row r="24" spans="1:10" ht="12">
      <c r="A24" s="9"/>
      <c r="B24" s="1">
        <v>8</v>
      </c>
      <c r="C24" s="17" t="s">
        <v>36</v>
      </c>
      <c r="D24" s="17"/>
      <c r="E24" s="11">
        <v>8</v>
      </c>
      <c r="F24" s="5">
        <v>9</v>
      </c>
      <c r="G24" s="5">
        <v>10</v>
      </c>
      <c r="H24" s="5">
        <v>11</v>
      </c>
      <c r="I24" s="5">
        <v>12</v>
      </c>
      <c r="J24" s="5">
        <v>13</v>
      </c>
    </row>
    <row r="25" spans="1:10" ht="12">
      <c r="A25" s="9"/>
      <c r="B25" s="1">
        <v>8</v>
      </c>
      <c r="C25" s="17" t="s">
        <v>27</v>
      </c>
      <c r="D25" s="5"/>
      <c r="E25" s="11">
        <v>8</v>
      </c>
      <c r="F25" s="5">
        <v>9</v>
      </c>
      <c r="G25" s="5">
        <v>10</v>
      </c>
      <c r="H25" s="5">
        <v>11</v>
      </c>
      <c r="I25" s="5">
        <v>12</v>
      </c>
      <c r="J25" s="5">
        <v>13</v>
      </c>
    </row>
    <row r="26" spans="1:10" ht="12">
      <c r="A26" s="9"/>
      <c r="C26" s="5"/>
      <c r="D26" s="5"/>
      <c r="E26" s="11"/>
      <c r="F26" s="5"/>
      <c r="G26" s="5"/>
      <c r="H26" s="5"/>
      <c r="I26" s="5"/>
      <c r="J26" s="5"/>
    </row>
    <row r="27" spans="2:10" ht="12">
      <c r="B27" s="1">
        <v>9</v>
      </c>
      <c r="C27" s="5" t="s">
        <v>40</v>
      </c>
      <c r="D27" s="17"/>
      <c r="E27" s="5">
        <v>9</v>
      </c>
      <c r="F27" s="5">
        <v>10</v>
      </c>
      <c r="G27" s="5">
        <v>11</v>
      </c>
      <c r="H27" s="5">
        <v>12</v>
      </c>
      <c r="I27" s="5">
        <v>13</v>
      </c>
      <c r="J27" s="5">
        <v>8</v>
      </c>
    </row>
    <row r="28" spans="2:10" ht="12">
      <c r="B28" s="1">
        <v>9</v>
      </c>
      <c r="C28" s="5" t="s">
        <v>97</v>
      </c>
      <c r="D28" s="17"/>
      <c r="E28" s="5">
        <v>9</v>
      </c>
      <c r="F28" s="5">
        <v>10</v>
      </c>
      <c r="G28" s="5">
        <v>11</v>
      </c>
      <c r="H28" s="5">
        <v>12</v>
      </c>
      <c r="I28" s="5">
        <v>13</v>
      </c>
      <c r="J28" s="5">
        <v>8</v>
      </c>
    </row>
    <row r="29" spans="3:11" ht="12">
      <c r="C29" s="5"/>
      <c r="D29" s="5"/>
      <c r="E29" s="5"/>
      <c r="F29" s="5"/>
      <c r="G29" s="5"/>
      <c r="H29" s="5"/>
      <c r="I29" s="5"/>
      <c r="J29" s="5"/>
      <c r="K29" s="5"/>
    </row>
    <row r="30" spans="2:10" ht="12">
      <c r="B30" s="1">
        <v>10</v>
      </c>
      <c r="C30" s="5" t="s">
        <v>98</v>
      </c>
      <c r="D30" s="17"/>
      <c r="E30" s="5">
        <v>10</v>
      </c>
      <c r="F30" s="5">
        <v>11</v>
      </c>
      <c r="G30" s="5">
        <v>12</v>
      </c>
      <c r="H30" s="5">
        <v>13</v>
      </c>
      <c r="I30" s="5">
        <v>8</v>
      </c>
      <c r="J30" s="5">
        <v>9</v>
      </c>
    </row>
    <row r="31" spans="2:10" ht="12">
      <c r="B31" s="1">
        <v>10</v>
      </c>
      <c r="C31" s="5" t="s">
        <v>99</v>
      </c>
      <c r="D31" s="17"/>
      <c r="E31" s="5">
        <v>10</v>
      </c>
      <c r="F31" s="5">
        <v>11</v>
      </c>
      <c r="G31" s="5">
        <v>12</v>
      </c>
      <c r="H31" s="5">
        <v>13</v>
      </c>
      <c r="I31" s="5">
        <v>8</v>
      </c>
      <c r="J31" s="5">
        <v>9</v>
      </c>
    </row>
    <row r="32" spans="3:4" ht="12">
      <c r="C32" s="5"/>
      <c r="D32" s="5"/>
    </row>
    <row r="33" spans="2:10" ht="12">
      <c r="B33" s="1">
        <v>11</v>
      </c>
      <c r="C33" s="17" t="s">
        <v>90</v>
      </c>
      <c r="D33" s="5"/>
      <c r="E33" s="1">
        <v>11</v>
      </c>
      <c r="F33" s="1">
        <v>12</v>
      </c>
      <c r="G33" s="1">
        <v>13</v>
      </c>
      <c r="H33" s="1">
        <v>8</v>
      </c>
      <c r="I33" s="1">
        <v>9</v>
      </c>
      <c r="J33" s="1">
        <v>10</v>
      </c>
    </row>
    <row r="34" spans="2:10" ht="12">
      <c r="B34" s="1">
        <v>11</v>
      </c>
      <c r="C34" s="17" t="s">
        <v>70</v>
      </c>
      <c r="D34" s="5"/>
      <c r="E34" s="1">
        <v>11</v>
      </c>
      <c r="F34" s="1">
        <v>12</v>
      </c>
      <c r="G34" s="1">
        <v>13</v>
      </c>
      <c r="H34" s="1">
        <v>8</v>
      </c>
      <c r="I34" s="1">
        <v>9</v>
      </c>
      <c r="J34" s="1">
        <v>10</v>
      </c>
    </row>
    <row r="35" spans="3:4" ht="12">
      <c r="C35" s="5"/>
      <c r="D35" s="6"/>
    </row>
    <row r="36" spans="2:10" ht="12">
      <c r="B36" s="1">
        <v>12</v>
      </c>
      <c r="C36" s="17" t="s">
        <v>92</v>
      </c>
      <c r="D36" s="5"/>
      <c r="E36" s="1">
        <v>12</v>
      </c>
      <c r="F36" s="1">
        <v>13</v>
      </c>
      <c r="G36" s="1">
        <v>8</v>
      </c>
      <c r="H36" s="1">
        <v>9</v>
      </c>
      <c r="I36" s="1">
        <v>10</v>
      </c>
      <c r="J36" s="1">
        <v>11</v>
      </c>
    </row>
    <row r="37" spans="2:10" ht="12">
      <c r="B37" s="1">
        <v>12</v>
      </c>
      <c r="C37" s="17" t="s">
        <v>91</v>
      </c>
      <c r="D37" s="5"/>
      <c r="E37" s="1">
        <v>12</v>
      </c>
      <c r="F37" s="1">
        <v>13</v>
      </c>
      <c r="G37" s="1">
        <v>8</v>
      </c>
      <c r="H37" s="1">
        <v>9</v>
      </c>
      <c r="I37" s="1">
        <v>10</v>
      </c>
      <c r="J37" s="1">
        <v>11</v>
      </c>
    </row>
    <row r="38" spans="3:4" ht="12">
      <c r="C38" s="5"/>
      <c r="D38" s="5"/>
    </row>
    <row r="39" spans="2:4" ht="12">
      <c r="B39" s="1">
        <v>13</v>
      </c>
      <c r="C39" s="17" t="s">
        <v>124</v>
      </c>
      <c r="D39" s="5"/>
    </row>
    <row r="40" spans="2:4" ht="12">
      <c r="B40" s="1">
        <v>13</v>
      </c>
      <c r="C40" s="17" t="s">
        <v>124</v>
      </c>
      <c r="D40" s="5"/>
    </row>
    <row r="41" ht="12">
      <c r="D41" s="13"/>
    </row>
    <row r="42" spans="2:4" ht="12">
      <c r="B42" s="1">
        <v>14</v>
      </c>
      <c r="C42" s="19" t="s">
        <v>124</v>
      </c>
      <c r="D42" s="5"/>
    </row>
    <row r="43" spans="2:4" ht="12">
      <c r="B43" s="1">
        <v>14</v>
      </c>
      <c r="C43" s="19" t="s">
        <v>124</v>
      </c>
      <c r="D43" s="5"/>
    </row>
    <row r="44" ht="12">
      <c r="D44" s="5"/>
    </row>
    <row r="45" ht="12">
      <c r="D45" s="5"/>
    </row>
    <row r="47" ht="12">
      <c r="D47" s="5"/>
    </row>
    <row r="48" ht="12">
      <c r="D48" s="5"/>
    </row>
    <row r="52" spans="3:9" ht="12">
      <c r="C52" s="5"/>
      <c r="D52" s="5"/>
      <c r="E52" s="5"/>
      <c r="F52" s="5"/>
      <c r="G52" s="5"/>
      <c r="H52" s="5"/>
      <c r="I52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ySplit="1" topLeftCell="A2" activePane="bottomLeft" state="frozen"/>
      <selection pane="topLeft" activeCell="P13" sqref="P13"/>
      <selection pane="bottomLeft" activeCell="J15" sqref="J15"/>
    </sheetView>
  </sheetViews>
  <sheetFormatPr defaultColWidth="9.140625" defaultRowHeight="12.75"/>
  <cols>
    <col min="1" max="1" width="9.140625" style="1" customWidth="1"/>
    <col min="2" max="2" width="12.421875" style="1" bestFit="1" customWidth="1"/>
    <col min="3" max="3" width="22.57421875" style="1" bestFit="1" customWidth="1"/>
    <col min="4" max="9" width="9.140625" style="1" customWidth="1"/>
    <col min="10" max="10" width="9.140625" style="2" customWidth="1"/>
    <col min="11" max="16384" width="9.140625" style="1" customWidth="1"/>
  </cols>
  <sheetData>
    <row r="1" spans="2:11" ht="12.75">
      <c r="B1" s="1" t="s">
        <v>11</v>
      </c>
      <c r="C1" s="1" t="s">
        <v>12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3" spans="1:11" ht="12.75">
      <c r="A3" s="1">
        <v>1</v>
      </c>
      <c r="B3" s="5" t="s">
        <v>86</v>
      </c>
      <c r="C3" s="5" t="s">
        <v>87</v>
      </c>
      <c r="D3" s="1">
        <v>181</v>
      </c>
      <c r="E3" s="1">
        <v>182</v>
      </c>
      <c r="F3" s="1">
        <v>131</v>
      </c>
      <c r="G3" s="1">
        <v>167</v>
      </c>
      <c r="H3" s="1">
        <v>179</v>
      </c>
      <c r="I3" s="1">
        <v>154</v>
      </c>
      <c r="J3" s="2">
        <f aca="true" t="shared" si="0" ref="J3:J19">SUM(D3:I3)</f>
        <v>994</v>
      </c>
      <c r="K3" s="1">
        <f aca="true" t="shared" si="1" ref="K3:K19">SUM(J3/6)</f>
        <v>165.66666666666666</v>
      </c>
    </row>
    <row r="4" spans="1:11" ht="12.75">
      <c r="A4" s="1">
        <v>2</v>
      </c>
      <c r="B4" s="5" t="s">
        <v>86</v>
      </c>
      <c r="C4" s="5" t="s">
        <v>88</v>
      </c>
      <c r="D4" s="1">
        <v>134</v>
      </c>
      <c r="E4" s="1">
        <v>181</v>
      </c>
      <c r="F4" s="1">
        <v>136</v>
      </c>
      <c r="G4" s="1">
        <v>128</v>
      </c>
      <c r="H4" s="1">
        <v>117</v>
      </c>
      <c r="I4" s="1">
        <v>113</v>
      </c>
      <c r="J4" s="2">
        <f t="shared" si="0"/>
        <v>809</v>
      </c>
      <c r="K4" s="1">
        <f t="shared" si="1"/>
        <v>134.83333333333334</v>
      </c>
    </row>
    <row r="5" spans="1:11" ht="12.75">
      <c r="A5" s="1">
        <v>3</v>
      </c>
      <c r="B5" s="5" t="s">
        <v>86</v>
      </c>
      <c r="C5" s="5" t="s">
        <v>109</v>
      </c>
      <c r="D5" s="1">
        <v>147</v>
      </c>
      <c r="E5" s="1">
        <v>144</v>
      </c>
      <c r="F5" s="1">
        <v>144</v>
      </c>
      <c r="G5" s="1">
        <v>178</v>
      </c>
      <c r="H5" s="1">
        <v>129</v>
      </c>
      <c r="I5" s="1">
        <v>150</v>
      </c>
      <c r="J5" s="2">
        <f t="shared" si="0"/>
        <v>892</v>
      </c>
      <c r="K5" s="1">
        <f t="shared" si="1"/>
        <v>148.66666666666666</v>
      </c>
    </row>
    <row r="6" spans="1:11" ht="12.75">
      <c r="A6" s="1">
        <v>4</v>
      </c>
      <c r="B6" s="5" t="s">
        <v>86</v>
      </c>
      <c r="C6" s="5" t="s">
        <v>33</v>
      </c>
      <c r="D6" s="1">
        <v>143</v>
      </c>
      <c r="E6" s="1">
        <v>121</v>
      </c>
      <c r="F6" s="1">
        <v>168</v>
      </c>
      <c r="G6" s="1">
        <v>152</v>
      </c>
      <c r="H6" s="1">
        <v>131</v>
      </c>
      <c r="I6" s="1">
        <v>140</v>
      </c>
      <c r="J6" s="2">
        <f t="shared" si="0"/>
        <v>855</v>
      </c>
      <c r="K6" s="1">
        <f t="shared" si="1"/>
        <v>142.5</v>
      </c>
    </row>
    <row r="7" spans="1:11" ht="12.75">
      <c r="A7" s="1">
        <v>5</v>
      </c>
      <c r="B7" s="5" t="s">
        <v>86</v>
      </c>
      <c r="C7" s="5" t="s">
        <v>49</v>
      </c>
      <c r="D7" s="1">
        <v>177</v>
      </c>
      <c r="E7" s="1">
        <v>118</v>
      </c>
      <c r="F7" s="1">
        <v>128</v>
      </c>
      <c r="G7" s="1">
        <v>146</v>
      </c>
      <c r="H7" s="1">
        <v>155</v>
      </c>
      <c r="I7" s="1">
        <v>116</v>
      </c>
      <c r="J7" s="2">
        <f t="shared" si="0"/>
        <v>840</v>
      </c>
      <c r="K7" s="1">
        <f t="shared" si="1"/>
        <v>140</v>
      </c>
    </row>
    <row r="8" spans="1:11" ht="12.75">
      <c r="A8" s="1">
        <v>6</v>
      </c>
      <c r="B8" s="5" t="s">
        <v>86</v>
      </c>
      <c r="C8" s="5" t="s">
        <v>69</v>
      </c>
      <c r="D8" s="1">
        <v>139</v>
      </c>
      <c r="E8" s="1">
        <v>111</v>
      </c>
      <c r="F8" s="1">
        <v>123</v>
      </c>
      <c r="G8" s="1">
        <v>109</v>
      </c>
      <c r="H8" s="1">
        <v>171</v>
      </c>
      <c r="I8" s="1">
        <v>124</v>
      </c>
      <c r="J8" s="2">
        <f t="shared" si="0"/>
        <v>777</v>
      </c>
      <c r="K8" s="1">
        <f t="shared" si="1"/>
        <v>129.5</v>
      </c>
    </row>
    <row r="9" spans="1:11" ht="12.75">
      <c r="A9" s="1">
        <v>7</v>
      </c>
      <c r="B9" s="5" t="s">
        <v>86</v>
      </c>
      <c r="C9" s="5" t="s">
        <v>61</v>
      </c>
      <c r="D9" s="1">
        <v>121</v>
      </c>
      <c r="E9" s="1">
        <v>126</v>
      </c>
      <c r="F9" s="1">
        <v>159</v>
      </c>
      <c r="G9" s="1">
        <v>124</v>
      </c>
      <c r="H9" s="1">
        <v>126</v>
      </c>
      <c r="I9" s="1">
        <v>188</v>
      </c>
      <c r="J9" s="2">
        <f t="shared" si="0"/>
        <v>844</v>
      </c>
      <c r="K9" s="1">
        <f t="shared" si="1"/>
        <v>140.66666666666666</v>
      </c>
    </row>
    <row r="10" spans="1:11" ht="12.75">
      <c r="A10" s="1">
        <v>8</v>
      </c>
      <c r="B10" s="1" t="s">
        <v>86</v>
      </c>
      <c r="C10" s="5" t="s">
        <v>89</v>
      </c>
      <c r="D10" s="1">
        <v>125</v>
      </c>
      <c r="E10" s="1">
        <v>113</v>
      </c>
      <c r="F10" s="1">
        <v>151</v>
      </c>
      <c r="G10" s="1">
        <v>116</v>
      </c>
      <c r="H10" s="1">
        <v>132</v>
      </c>
      <c r="I10" s="1">
        <v>161</v>
      </c>
      <c r="J10" s="2">
        <f t="shared" si="0"/>
        <v>798</v>
      </c>
      <c r="K10" s="1">
        <f t="shared" si="1"/>
        <v>133</v>
      </c>
    </row>
    <row r="11" spans="1:11" ht="12.75">
      <c r="A11" s="1">
        <v>9</v>
      </c>
      <c r="B11" s="1" t="s">
        <v>29</v>
      </c>
      <c r="C11" s="5" t="s">
        <v>93</v>
      </c>
      <c r="D11" s="1">
        <v>125</v>
      </c>
      <c r="E11" s="1">
        <v>166</v>
      </c>
      <c r="F11" s="1">
        <v>134</v>
      </c>
      <c r="G11" s="1">
        <v>133</v>
      </c>
      <c r="H11" s="1">
        <v>149</v>
      </c>
      <c r="I11" s="1">
        <v>113</v>
      </c>
      <c r="J11" s="2">
        <f t="shared" si="0"/>
        <v>820</v>
      </c>
      <c r="K11" s="1">
        <f t="shared" si="1"/>
        <v>136.66666666666666</v>
      </c>
    </row>
    <row r="12" spans="1:11" ht="12.75">
      <c r="A12" s="1">
        <v>10</v>
      </c>
      <c r="B12" s="1" t="s">
        <v>29</v>
      </c>
      <c r="C12" s="5" t="s">
        <v>30</v>
      </c>
      <c r="D12" s="1">
        <v>171</v>
      </c>
      <c r="E12" s="1">
        <v>174</v>
      </c>
      <c r="F12" s="1">
        <v>155</v>
      </c>
      <c r="G12" s="1">
        <v>160</v>
      </c>
      <c r="H12" s="1">
        <v>147</v>
      </c>
      <c r="I12" s="1">
        <v>165</v>
      </c>
      <c r="J12" s="2">
        <f t="shared" si="0"/>
        <v>972</v>
      </c>
      <c r="K12" s="1">
        <f t="shared" si="1"/>
        <v>162</v>
      </c>
    </row>
    <row r="13" spans="1:11" ht="12.75">
      <c r="A13" s="1">
        <v>11</v>
      </c>
      <c r="B13" s="1" t="s">
        <v>29</v>
      </c>
      <c r="C13" s="5" t="s">
        <v>46</v>
      </c>
      <c r="D13" s="1">
        <v>125</v>
      </c>
      <c r="E13" s="1">
        <v>137</v>
      </c>
      <c r="F13" s="1">
        <v>141</v>
      </c>
      <c r="G13" s="1">
        <v>107</v>
      </c>
      <c r="H13" s="1">
        <v>133</v>
      </c>
      <c r="I13" s="1">
        <v>149</v>
      </c>
      <c r="J13" s="2">
        <f t="shared" si="0"/>
        <v>792</v>
      </c>
      <c r="K13" s="1">
        <f t="shared" si="1"/>
        <v>132</v>
      </c>
    </row>
    <row r="14" spans="1:12" ht="12.75">
      <c r="A14" s="1">
        <v>12</v>
      </c>
      <c r="B14" s="1" t="s">
        <v>94</v>
      </c>
      <c r="C14" s="5" t="s">
        <v>95</v>
      </c>
      <c r="D14" s="1">
        <v>195</v>
      </c>
      <c r="E14" s="1">
        <v>244</v>
      </c>
      <c r="F14" s="1">
        <v>163</v>
      </c>
      <c r="G14" s="1">
        <v>214</v>
      </c>
      <c r="H14" s="1">
        <v>204</v>
      </c>
      <c r="I14" s="1">
        <v>193</v>
      </c>
      <c r="J14" s="42">
        <f t="shared" si="0"/>
        <v>1213</v>
      </c>
      <c r="K14" s="1">
        <f t="shared" si="1"/>
        <v>202.16666666666666</v>
      </c>
      <c r="L14" s="1" t="s">
        <v>62</v>
      </c>
    </row>
    <row r="15" spans="1:12" ht="12.75">
      <c r="A15" s="1">
        <v>13</v>
      </c>
      <c r="B15" s="1" t="s">
        <v>94</v>
      </c>
      <c r="C15" s="5" t="s">
        <v>96</v>
      </c>
      <c r="D15" s="1">
        <v>211</v>
      </c>
      <c r="E15" s="1">
        <v>221</v>
      </c>
      <c r="F15" s="1">
        <v>148</v>
      </c>
      <c r="G15" s="1">
        <v>158</v>
      </c>
      <c r="H15" s="1">
        <v>211</v>
      </c>
      <c r="I15" s="1">
        <v>191</v>
      </c>
      <c r="J15" s="42">
        <f t="shared" si="0"/>
        <v>1140</v>
      </c>
      <c r="K15" s="1">
        <f t="shared" si="1"/>
        <v>190</v>
      </c>
      <c r="L15" s="1" t="s">
        <v>63</v>
      </c>
    </row>
    <row r="16" spans="1:12" ht="12.75">
      <c r="A16" s="1">
        <v>14</v>
      </c>
      <c r="B16" s="1" t="s">
        <v>94</v>
      </c>
      <c r="C16" s="5" t="s">
        <v>36</v>
      </c>
      <c r="D16" s="1">
        <v>179</v>
      </c>
      <c r="E16" s="1">
        <v>192</v>
      </c>
      <c r="F16" s="1">
        <v>186</v>
      </c>
      <c r="G16" s="1">
        <v>165</v>
      </c>
      <c r="H16" s="1">
        <v>136</v>
      </c>
      <c r="I16" s="1">
        <v>153</v>
      </c>
      <c r="J16" s="42">
        <f t="shared" si="0"/>
        <v>1011</v>
      </c>
      <c r="K16" s="1">
        <f t="shared" si="1"/>
        <v>168.5</v>
      </c>
      <c r="L16" s="1" t="s">
        <v>64</v>
      </c>
    </row>
    <row r="17" spans="1:11" ht="12.75">
      <c r="A17" s="1">
        <v>15</v>
      </c>
      <c r="B17" s="1" t="s">
        <v>94</v>
      </c>
      <c r="C17" s="17" t="s">
        <v>27</v>
      </c>
      <c r="D17" s="1">
        <v>162</v>
      </c>
      <c r="E17" s="1">
        <v>189</v>
      </c>
      <c r="F17" s="1">
        <v>165</v>
      </c>
      <c r="G17" s="1">
        <v>155</v>
      </c>
      <c r="H17" s="1">
        <v>127</v>
      </c>
      <c r="I17" s="1">
        <v>148</v>
      </c>
      <c r="J17" s="2">
        <f t="shared" si="0"/>
        <v>946</v>
      </c>
      <c r="K17" s="1">
        <f t="shared" si="1"/>
        <v>157.66666666666666</v>
      </c>
    </row>
    <row r="18" spans="1:11" ht="12.75">
      <c r="A18" s="1">
        <v>16</v>
      </c>
      <c r="B18" s="1" t="s">
        <v>94</v>
      </c>
      <c r="C18" s="17" t="s">
        <v>39</v>
      </c>
      <c r="D18" s="1" t="s">
        <v>125</v>
      </c>
      <c r="E18" s="1" t="s">
        <v>125</v>
      </c>
      <c r="F18" s="1" t="s">
        <v>125</v>
      </c>
      <c r="G18" s="1" t="s">
        <v>125</v>
      </c>
      <c r="H18" s="1" t="s">
        <v>125</v>
      </c>
      <c r="I18" s="1" t="s">
        <v>125</v>
      </c>
      <c r="J18" s="2">
        <f t="shared" si="0"/>
        <v>0</v>
      </c>
      <c r="K18" s="1">
        <f t="shared" si="1"/>
        <v>0</v>
      </c>
    </row>
    <row r="19" spans="1:11" ht="12.75">
      <c r="A19" s="1">
        <v>25</v>
      </c>
      <c r="B19" s="1" t="s">
        <v>94</v>
      </c>
      <c r="C19" s="17" t="s">
        <v>28</v>
      </c>
      <c r="D19" s="1">
        <v>171</v>
      </c>
      <c r="E19" s="1">
        <v>139</v>
      </c>
      <c r="F19" s="1">
        <v>177</v>
      </c>
      <c r="G19" s="1">
        <v>143</v>
      </c>
      <c r="H19" s="1">
        <v>135</v>
      </c>
      <c r="I19" s="1">
        <v>158</v>
      </c>
      <c r="J19" s="2">
        <f t="shared" si="0"/>
        <v>923</v>
      </c>
      <c r="K19" s="1">
        <f t="shared" si="1"/>
        <v>153.83333333333334</v>
      </c>
    </row>
    <row r="21" spans="1:2" ht="12.75">
      <c r="A21" s="1" t="s">
        <v>112</v>
      </c>
      <c r="B21" s="28" t="s">
        <v>16</v>
      </c>
    </row>
    <row r="22" ht="12.75">
      <c r="B22" s="28" t="s">
        <v>17</v>
      </c>
    </row>
    <row r="23" ht="12.75">
      <c r="B23" s="28" t="s">
        <v>18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21.140625" style="1" bestFit="1" customWidth="1"/>
    <col min="4" max="9" width="9.140625" style="1" customWidth="1"/>
    <col min="10" max="10" width="9.140625" style="2" customWidth="1"/>
    <col min="11" max="16384" width="9.140625" style="1" customWidth="1"/>
  </cols>
  <sheetData>
    <row r="1" spans="2:11" ht="12.7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3" spans="1:11" ht="12.75">
      <c r="A3" s="1">
        <v>17</v>
      </c>
      <c r="B3" s="5" t="s">
        <v>22</v>
      </c>
      <c r="C3" s="5" t="s">
        <v>90</v>
      </c>
      <c r="D3" s="5">
        <v>125</v>
      </c>
      <c r="E3" s="5">
        <v>126</v>
      </c>
      <c r="F3" s="5">
        <v>113</v>
      </c>
      <c r="G3" s="5">
        <v>147</v>
      </c>
      <c r="H3" s="5">
        <v>106</v>
      </c>
      <c r="I3" s="5">
        <v>124</v>
      </c>
      <c r="J3" s="2">
        <f aca="true" t="shared" si="0" ref="J3:J10">SUM(D3:I3)</f>
        <v>741</v>
      </c>
      <c r="K3" s="1">
        <f aca="true" t="shared" si="1" ref="K3:K10">SUM(J3/6)</f>
        <v>123.5</v>
      </c>
    </row>
    <row r="4" spans="1:11" ht="12.75">
      <c r="A4" s="1">
        <v>18</v>
      </c>
      <c r="B4" s="5" t="s">
        <v>22</v>
      </c>
      <c r="C4" s="5" t="s">
        <v>91</v>
      </c>
      <c r="D4" s="1">
        <v>128</v>
      </c>
      <c r="E4" s="1">
        <v>109</v>
      </c>
      <c r="F4" s="1">
        <v>116</v>
      </c>
      <c r="G4" s="1">
        <v>131</v>
      </c>
      <c r="H4" s="1">
        <v>134</v>
      </c>
      <c r="I4" s="1">
        <v>80</v>
      </c>
      <c r="J4" s="2">
        <f t="shared" si="0"/>
        <v>698</v>
      </c>
      <c r="K4" s="1">
        <f t="shared" si="1"/>
        <v>116.33333333333333</v>
      </c>
    </row>
    <row r="5" spans="1:12" ht="12.75">
      <c r="A5" s="1">
        <v>19</v>
      </c>
      <c r="B5" s="5" t="s">
        <v>22</v>
      </c>
      <c r="C5" s="5" t="s">
        <v>92</v>
      </c>
      <c r="D5" s="5">
        <v>137</v>
      </c>
      <c r="E5" s="5">
        <v>117</v>
      </c>
      <c r="F5" s="5">
        <v>131</v>
      </c>
      <c r="G5" s="5">
        <v>151</v>
      </c>
      <c r="H5" s="5">
        <v>130</v>
      </c>
      <c r="I5" s="5">
        <v>142</v>
      </c>
      <c r="J5" s="42">
        <f t="shared" si="0"/>
        <v>808</v>
      </c>
      <c r="K5" s="1">
        <f t="shared" si="1"/>
        <v>134.66666666666666</v>
      </c>
      <c r="L5" s="1" t="s">
        <v>64</v>
      </c>
    </row>
    <row r="6" spans="1:11" ht="12.75">
      <c r="A6" s="1">
        <v>20</v>
      </c>
      <c r="B6" s="5" t="s">
        <v>22</v>
      </c>
      <c r="C6" s="5" t="s">
        <v>70</v>
      </c>
      <c r="D6" s="5">
        <v>107</v>
      </c>
      <c r="E6" s="5">
        <v>89</v>
      </c>
      <c r="F6" s="5">
        <v>90</v>
      </c>
      <c r="G6" s="5">
        <v>84</v>
      </c>
      <c r="H6" s="5">
        <v>92</v>
      </c>
      <c r="I6" s="5">
        <v>111</v>
      </c>
      <c r="J6" s="2">
        <f t="shared" si="0"/>
        <v>573</v>
      </c>
      <c r="K6" s="1">
        <f t="shared" si="1"/>
        <v>95.5</v>
      </c>
    </row>
    <row r="7" spans="1:12" ht="12.75">
      <c r="A7" s="1">
        <v>21</v>
      </c>
      <c r="B7" s="5" t="s">
        <v>94</v>
      </c>
      <c r="C7" s="5" t="s">
        <v>40</v>
      </c>
      <c r="D7" s="5">
        <v>136</v>
      </c>
      <c r="E7" s="5">
        <v>221</v>
      </c>
      <c r="F7" s="5">
        <v>213</v>
      </c>
      <c r="G7" s="5">
        <v>166</v>
      </c>
      <c r="H7" s="5">
        <v>159</v>
      </c>
      <c r="I7" s="5">
        <v>174</v>
      </c>
      <c r="J7" s="42">
        <f t="shared" si="0"/>
        <v>1069</v>
      </c>
      <c r="K7" s="1">
        <f t="shared" si="1"/>
        <v>178.16666666666666</v>
      </c>
      <c r="L7" s="1" t="s">
        <v>63</v>
      </c>
    </row>
    <row r="8" spans="1:12" ht="12.75">
      <c r="A8" s="1">
        <v>22</v>
      </c>
      <c r="B8" s="5" t="s">
        <v>94</v>
      </c>
      <c r="C8" s="5" t="s">
        <v>97</v>
      </c>
      <c r="D8" s="5">
        <v>198</v>
      </c>
      <c r="E8" s="5">
        <v>170</v>
      </c>
      <c r="F8" s="5">
        <v>201</v>
      </c>
      <c r="G8" s="5">
        <v>161</v>
      </c>
      <c r="H8" s="5">
        <v>202</v>
      </c>
      <c r="I8" s="5">
        <v>181</v>
      </c>
      <c r="J8" s="42">
        <f t="shared" si="0"/>
        <v>1113</v>
      </c>
      <c r="K8" s="1">
        <f t="shared" si="1"/>
        <v>185.5</v>
      </c>
      <c r="L8" s="1" t="s">
        <v>62</v>
      </c>
    </row>
    <row r="9" spans="1:11" ht="12.75">
      <c r="A9" s="1">
        <v>23</v>
      </c>
      <c r="B9" s="5" t="s">
        <v>94</v>
      </c>
      <c r="C9" s="5" t="s">
        <v>98</v>
      </c>
      <c r="D9" s="5">
        <v>125</v>
      </c>
      <c r="E9" s="5">
        <v>121</v>
      </c>
      <c r="F9" s="5">
        <v>115</v>
      </c>
      <c r="G9" s="5">
        <v>122</v>
      </c>
      <c r="H9" s="5">
        <v>155</v>
      </c>
      <c r="I9" s="5">
        <v>105</v>
      </c>
      <c r="J9" s="2">
        <f t="shared" si="0"/>
        <v>743</v>
      </c>
      <c r="K9" s="1">
        <f t="shared" si="1"/>
        <v>123.83333333333333</v>
      </c>
    </row>
    <row r="10" spans="1:11" ht="12.75">
      <c r="A10" s="1">
        <v>24</v>
      </c>
      <c r="B10" s="1" t="s">
        <v>94</v>
      </c>
      <c r="C10" s="1" t="s">
        <v>99</v>
      </c>
      <c r="D10" s="1">
        <v>123</v>
      </c>
      <c r="E10" s="1">
        <v>132</v>
      </c>
      <c r="F10" s="1">
        <v>109</v>
      </c>
      <c r="G10" s="1">
        <v>124</v>
      </c>
      <c r="H10" s="1">
        <v>135</v>
      </c>
      <c r="I10" s="1">
        <v>109</v>
      </c>
      <c r="J10" s="2">
        <f t="shared" si="0"/>
        <v>732</v>
      </c>
      <c r="K10" s="1">
        <f t="shared" si="1"/>
        <v>122</v>
      </c>
    </row>
    <row r="12" spans="1:2" ht="12.75">
      <c r="A12" s="1" t="s">
        <v>112</v>
      </c>
      <c r="B12" s="28" t="s">
        <v>19</v>
      </c>
    </row>
    <row r="13" ht="12.75">
      <c r="B13" s="28" t="s">
        <v>20</v>
      </c>
    </row>
    <row r="14" ht="12.75">
      <c r="B14" s="28" t="s">
        <v>21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21.00390625" style="1" bestFit="1" customWidth="1"/>
    <col min="4" max="16384" width="9.140625" style="1" customWidth="1"/>
  </cols>
  <sheetData>
    <row r="1" spans="2:11" ht="12">
      <c r="B1" s="1" t="s">
        <v>11</v>
      </c>
      <c r="C1" s="1" t="s">
        <v>12</v>
      </c>
      <c r="D1" s="1" t="s">
        <v>13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14</v>
      </c>
      <c r="K1" s="1" t="s">
        <v>10</v>
      </c>
    </row>
    <row r="3" spans="1:11" ht="12">
      <c r="A3" s="1">
        <v>1</v>
      </c>
      <c r="B3" s="1" t="s">
        <v>86</v>
      </c>
      <c r="C3" s="45" t="s">
        <v>92</v>
      </c>
      <c r="D3" s="1">
        <f>SUM('Indskrivning Damer'!D5)</f>
        <v>137</v>
      </c>
      <c r="E3" s="1">
        <f>SUM('Indskrivning Damer'!E5)</f>
        <v>117</v>
      </c>
      <c r="F3" s="1">
        <f>SUM('Indskrivning Damer'!F5)</f>
        <v>131</v>
      </c>
      <c r="G3" s="1">
        <f>SUM('Indskrivning Damer'!G5)</f>
        <v>151</v>
      </c>
      <c r="H3" s="1">
        <f>SUM('Indskrivning Damer'!H5)</f>
        <v>130</v>
      </c>
      <c r="I3" s="1">
        <f>SUM('Indskrivning Damer'!I5)</f>
        <v>142</v>
      </c>
      <c r="J3" s="1">
        <f aca="true" t="shared" si="0" ref="J3:J8">SUM(D3:I3)</f>
        <v>808</v>
      </c>
      <c r="K3" s="1">
        <f aca="true" t="shared" si="1" ref="K3:K8">SUM(J3/6)</f>
        <v>134.66666666666666</v>
      </c>
    </row>
    <row r="4" spans="1:11" ht="12">
      <c r="A4" s="1">
        <v>2</v>
      </c>
      <c r="B4" s="1" t="s">
        <v>100</v>
      </c>
      <c r="C4" s="45" t="s">
        <v>98</v>
      </c>
      <c r="D4" s="1">
        <f>SUM('Indskrivning Damer'!D9)</f>
        <v>125</v>
      </c>
      <c r="E4" s="1">
        <f>SUM('Indskrivning Damer'!E9)</f>
        <v>121</v>
      </c>
      <c r="F4" s="1">
        <f>SUM('Indskrivning Damer'!F9)</f>
        <v>115</v>
      </c>
      <c r="G4" s="1">
        <f>SUM('Indskrivning Damer'!G9)</f>
        <v>122</v>
      </c>
      <c r="H4" s="1">
        <f>SUM('Indskrivning Damer'!H9)</f>
        <v>155</v>
      </c>
      <c r="I4" s="1">
        <f>SUM('Indskrivning Damer'!I9)</f>
        <v>105</v>
      </c>
      <c r="J4" s="1">
        <f t="shared" si="0"/>
        <v>743</v>
      </c>
      <c r="K4" s="1">
        <f t="shared" si="1"/>
        <v>123.83333333333333</v>
      </c>
    </row>
    <row r="5" spans="1:11" ht="12">
      <c r="A5" s="1">
        <v>3</v>
      </c>
      <c r="B5" s="5" t="s">
        <v>86</v>
      </c>
      <c r="C5" s="5" t="s">
        <v>90</v>
      </c>
      <c r="D5" s="5">
        <f>SUM('Indskrivning Damer'!D3)</f>
        <v>125</v>
      </c>
      <c r="E5" s="5">
        <f>SUM('Indskrivning Damer'!E3)</f>
        <v>126</v>
      </c>
      <c r="F5" s="5">
        <f>SUM('Indskrivning Damer'!F3)</f>
        <v>113</v>
      </c>
      <c r="G5" s="5">
        <f>SUM('Indskrivning Damer'!G3)</f>
        <v>147</v>
      </c>
      <c r="H5" s="5">
        <f>SUM('Indskrivning Damer'!H3)</f>
        <v>106</v>
      </c>
      <c r="I5" s="5">
        <f>SUM('Indskrivning Damer'!I3)</f>
        <v>124</v>
      </c>
      <c r="J5" s="1">
        <f t="shared" si="0"/>
        <v>741</v>
      </c>
      <c r="K5" s="1">
        <f t="shared" si="1"/>
        <v>123.5</v>
      </c>
    </row>
    <row r="6" spans="1:11" ht="12">
      <c r="A6" s="1">
        <v>4</v>
      </c>
      <c r="B6" s="1" t="s">
        <v>100</v>
      </c>
      <c r="C6" s="1" t="s">
        <v>99</v>
      </c>
      <c r="D6" s="1">
        <f>SUM('Indskrivning Damer'!D10)</f>
        <v>123</v>
      </c>
      <c r="E6" s="1">
        <f>SUM('Indskrivning Damer'!E10)</f>
        <v>132</v>
      </c>
      <c r="F6" s="1">
        <f>SUM('Indskrivning Damer'!F10)</f>
        <v>109</v>
      </c>
      <c r="G6" s="1">
        <f>SUM('Indskrivning Damer'!G10)</f>
        <v>124</v>
      </c>
      <c r="H6" s="1">
        <f>SUM('Indskrivning Damer'!H10)</f>
        <v>135</v>
      </c>
      <c r="I6" s="1">
        <f>SUM('Indskrivning Damer'!I10)</f>
        <v>109</v>
      </c>
      <c r="J6" s="1">
        <f t="shared" si="0"/>
        <v>732</v>
      </c>
      <c r="K6" s="1">
        <f t="shared" si="1"/>
        <v>122</v>
      </c>
    </row>
    <row r="7" spans="1:11" ht="12">
      <c r="A7" s="1">
        <v>5</v>
      </c>
      <c r="B7" s="5" t="s">
        <v>86</v>
      </c>
      <c r="C7" s="5" t="s">
        <v>91</v>
      </c>
      <c r="D7" s="5">
        <f>SUM('Indskrivning Damer'!D4)</f>
        <v>128</v>
      </c>
      <c r="E7" s="5">
        <f>SUM('Indskrivning Damer'!E4)</f>
        <v>109</v>
      </c>
      <c r="F7" s="5">
        <f>SUM('Indskrivning Damer'!F4)</f>
        <v>116</v>
      </c>
      <c r="G7" s="5">
        <f>SUM('Indskrivning Damer'!G4)</f>
        <v>131</v>
      </c>
      <c r="H7" s="5">
        <f>SUM('Indskrivning Damer'!H4)</f>
        <v>134</v>
      </c>
      <c r="I7" s="5">
        <f>SUM('Indskrivning Damer'!I4)</f>
        <v>80</v>
      </c>
      <c r="J7" s="1">
        <f t="shared" si="0"/>
        <v>698</v>
      </c>
      <c r="K7" s="1">
        <f t="shared" si="1"/>
        <v>116.33333333333333</v>
      </c>
    </row>
    <row r="8" spans="1:11" ht="12">
      <c r="A8" s="1">
        <v>6</v>
      </c>
      <c r="B8" s="1" t="s">
        <v>86</v>
      </c>
      <c r="C8" s="5" t="s">
        <v>70</v>
      </c>
      <c r="D8" s="1">
        <f>SUM('Indskrivning Damer'!D6)</f>
        <v>107</v>
      </c>
      <c r="E8" s="1">
        <f>SUM('Indskrivning Damer'!E6)</f>
        <v>89</v>
      </c>
      <c r="F8" s="1">
        <f>SUM('Indskrivning Damer'!F6)</f>
        <v>90</v>
      </c>
      <c r="G8" s="1">
        <f>SUM('Indskrivning Damer'!G6)</f>
        <v>84</v>
      </c>
      <c r="H8" s="1">
        <f>SUM('Indskrivning Damer'!H6)</f>
        <v>92</v>
      </c>
      <c r="I8" s="1">
        <f>SUM('Indskrivning Damer'!I6)</f>
        <v>111</v>
      </c>
      <c r="J8" s="1">
        <f t="shared" si="0"/>
        <v>573</v>
      </c>
      <c r="K8" s="1">
        <f t="shared" si="1"/>
        <v>95.5</v>
      </c>
    </row>
    <row r="11" ht="12">
      <c r="A11" s="1" t="s">
        <v>105</v>
      </c>
    </row>
    <row r="12" ht="12">
      <c r="A12" s="1" t="s">
        <v>106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18.57421875" style="1" bestFit="1" customWidth="1"/>
    <col min="4" max="16384" width="9.140625" style="1" customWidth="1"/>
  </cols>
  <sheetData>
    <row r="1" spans="2:11" ht="12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3" spans="1:11" ht="12">
      <c r="A3" s="1">
        <v>1</v>
      </c>
      <c r="B3" s="5" t="s">
        <v>100</v>
      </c>
      <c r="C3" s="45" t="s">
        <v>97</v>
      </c>
      <c r="D3" s="1">
        <f>SUM('Indskrivning Damer'!D8)</f>
        <v>198</v>
      </c>
      <c r="E3" s="1">
        <f>SUM('Indskrivning Damer'!E8)</f>
        <v>170</v>
      </c>
      <c r="F3" s="1">
        <f>SUM('Indskrivning Damer'!F8)</f>
        <v>201</v>
      </c>
      <c r="G3" s="1">
        <f>SUM('Indskrivning Damer'!G8)</f>
        <v>161</v>
      </c>
      <c r="H3" s="1">
        <f>SUM('Indskrivning Damer'!H8)</f>
        <v>202</v>
      </c>
      <c r="I3" s="1">
        <f>SUM('Indskrivning Damer'!I8)</f>
        <v>181</v>
      </c>
      <c r="J3" s="1">
        <f>SUM(D3:I3)</f>
        <v>1113</v>
      </c>
      <c r="K3" s="1">
        <f>SUM(J3/6)</f>
        <v>185.5</v>
      </c>
    </row>
    <row r="4" spans="1:11" ht="12">
      <c r="A4" s="1">
        <v>2</v>
      </c>
      <c r="B4" s="5" t="s">
        <v>94</v>
      </c>
      <c r="C4" s="1" t="s">
        <v>40</v>
      </c>
      <c r="D4" s="1">
        <f>SUM('Indskrivning Damer'!D7)</f>
        <v>136</v>
      </c>
      <c r="E4" s="1">
        <f>SUM('Indskrivning Damer'!E7)</f>
        <v>221</v>
      </c>
      <c r="F4" s="1">
        <f>SUM('Indskrivning Damer'!F7)</f>
        <v>213</v>
      </c>
      <c r="G4" s="1">
        <f>SUM('Indskrivning Damer'!G7)</f>
        <v>166</v>
      </c>
      <c r="H4" s="1">
        <f>SUM('Indskrivning Damer'!H7)</f>
        <v>159</v>
      </c>
      <c r="I4" s="1">
        <f>SUM('Indskrivning Damer'!I7)</f>
        <v>174</v>
      </c>
      <c r="J4" s="1">
        <f>SUM(D4:I4)</f>
        <v>1069</v>
      </c>
      <c r="K4" s="1">
        <f>SUM(J4/6)</f>
        <v>178.16666666666666</v>
      </c>
    </row>
    <row r="9" ht="12">
      <c r="A9" s="1" t="s">
        <v>105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2" width="9.140625" style="1" customWidth="1"/>
    <col min="3" max="3" width="22.57421875" style="1" bestFit="1" customWidth="1"/>
    <col min="4" max="16384" width="9.140625" style="1" customWidth="1"/>
  </cols>
  <sheetData>
    <row r="1" spans="2:11" ht="12">
      <c r="B1" s="1" t="s">
        <v>15</v>
      </c>
      <c r="C1" s="1" t="s">
        <v>12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3" spans="1:11" ht="12">
      <c r="A3" s="5">
        <v>1</v>
      </c>
      <c r="B3" s="1" t="s">
        <v>22</v>
      </c>
      <c r="C3" s="45" t="s">
        <v>38</v>
      </c>
      <c r="D3" s="1">
        <f>SUM('Indskrivning Herrer'!D3)</f>
        <v>181</v>
      </c>
      <c r="E3" s="1">
        <f>SUM('Indskrivning Herrer'!E3)</f>
        <v>182</v>
      </c>
      <c r="F3" s="1">
        <f>SUM('Indskrivning Herrer'!F3)</f>
        <v>131</v>
      </c>
      <c r="G3" s="1">
        <f>SUM('Indskrivning Herrer'!G3)</f>
        <v>167</v>
      </c>
      <c r="H3" s="1">
        <f>SUM('Indskrivning Herrer'!H3)</f>
        <v>179</v>
      </c>
      <c r="I3" s="1">
        <f>SUM('Indskrivning Herrer'!I3)</f>
        <v>154</v>
      </c>
      <c r="J3" s="1">
        <f aca="true" t="shared" si="0" ref="J3:J15">SUM(D3:I3)</f>
        <v>994</v>
      </c>
      <c r="K3" s="1">
        <f aca="true" t="shared" si="1" ref="K3:K15">SUM(J3/6)</f>
        <v>165.66666666666666</v>
      </c>
    </row>
    <row r="4" spans="1:11" ht="12">
      <c r="A4" s="1">
        <v>2</v>
      </c>
      <c r="B4" s="5" t="s">
        <v>29</v>
      </c>
      <c r="C4" s="45" t="s">
        <v>30</v>
      </c>
      <c r="D4" s="5">
        <f>SUM('Indskrivning Herrer'!D12)</f>
        <v>171</v>
      </c>
      <c r="E4" s="5">
        <f>SUM('Indskrivning Herrer'!E12)</f>
        <v>174</v>
      </c>
      <c r="F4" s="5">
        <f>SUM('Indskrivning Herrer'!F12)</f>
        <v>155</v>
      </c>
      <c r="G4" s="5">
        <f>SUM('Indskrivning Herrer'!G12)</f>
        <v>160</v>
      </c>
      <c r="H4" s="5">
        <f>SUM('Indskrivning Herrer'!H12)</f>
        <v>147</v>
      </c>
      <c r="I4" s="5">
        <f>SUM('Indskrivning Herrer'!I12)</f>
        <v>165</v>
      </c>
      <c r="J4" s="1">
        <f t="shared" si="0"/>
        <v>972</v>
      </c>
      <c r="K4" s="1">
        <f t="shared" si="1"/>
        <v>162</v>
      </c>
    </row>
    <row r="5" spans="1:11" ht="12">
      <c r="A5" s="1">
        <v>3</v>
      </c>
      <c r="B5" s="1" t="s">
        <v>100</v>
      </c>
      <c r="C5" s="45" t="s">
        <v>28</v>
      </c>
      <c r="D5" s="1">
        <f>SUM('Indskrivning Herrer'!D19)</f>
        <v>171</v>
      </c>
      <c r="E5" s="1">
        <f>SUM('Indskrivning Herrer'!E19)</f>
        <v>139</v>
      </c>
      <c r="F5" s="1">
        <f>SUM('Indskrivning Herrer'!F19)</f>
        <v>177</v>
      </c>
      <c r="G5" s="1">
        <f>SUM('Indskrivning Herrer'!G19)</f>
        <v>143</v>
      </c>
      <c r="H5" s="1">
        <f>SUM('Indskrivning Herrer'!H19)</f>
        <v>135</v>
      </c>
      <c r="I5" s="1">
        <f>SUM('Indskrivning Herrer'!I19)</f>
        <v>158</v>
      </c>
      <c r="J5" s="1">
        <f t="shared" si="0"/>
        <v>923</v>
      </c>
      <c r="K5" s="1">
        <f t="shared" si="1"/>
        <v>153.83333333333334</v>
      </c>
    </row>
    <row r="6" spans="1:11" ht="12">
      <c r="A6" s="1">
        <v>4</v>
      </c>
      <c r="B6" s="1" t="s">
        <v>22</v>
      </c>
      <c r="C6" s="1" t="s">
        <v>108</v>
      </c>
      <c r="D6" s="1">
        <f>SUM('Indskrivning Herrer'!D5)</f>
        <v>147</v>
      </c>
      <c r="E6" s="1">
        <f>SUM('Indskrivning Herrer'!E5)</f>
        <v>144</v>
      </c>
      <c r="F6" s="1">
        <f>SUM('Indskrivning Herrer'!F5)</f>
        <v>144</v>
      </c>
      <c r="G6" s="1">
        <f>SUM('Indskrivning Herrer'!G5)</f>
        <v>178</v>
      </c>
      <c r="H6" s="1">
        <f>SUM('Indskrivning Herrer'!H5)</f>
        <v>129</v>
      </c>
      <c r="I6" s="1">
        <f>SUM('Indskrivning Herrer'!I5)</f>
        <v>150</v>
      </c>
      <c r="J6" s="1">
        <f t="shared" si="0"/>
        <v>892</v>
      </c>
      <c r="K6" s="1">
        <f t="shared" si="1"/>
        <v>148.66666666666666</v>
      </c>
    </row>
    <row r="7" spans="1:11" ht="12">
      <c r="A7" s="1">
        <v>5</v>
      </c>
      <c r="B7" s="1" t="s">
        <v>22</v>
      </c>
      <c r="C7" s="1" t="s">
        <v>103</v>
      </c>
      <c r="D7" s="1">
        <f>SUM('Indskrivning Herrer'!D6)</f>
        <v>143</v>
      </c>
      <c r="E7" s="1">
        <f>SUM('Indskrivning Herrer'!E6)</f>
        <v>121</v>
      </c>
      <c r="F7" s="1">
        <f>SUM('Indskrivning Herrer'!F6)</f>
        <v>168</v>
      </c>
      <c r="G7" s="1">
        <f>SUM('Indskrivning Herrer'!G6)</f>
        <v>152</v>
      </c>
      <c r="H7" s="1">
        <f>SUM('Indskrivning Herrer'!H6)</f>
        <v>131</v>
      </c>
      <c r="I7" s="1">
        <f>SUM('Indskrivning Herrer'!I6)</f>
        <v>140</v>
      </c>
      <c r="J7" s="1">
        <f t="shared" si="0"/>
        <v>855</v>
      </c>
      <c r="K7" s="1">
        <f t="shared" si="1"/>
        <v>142.5</v>
      </c>
    </row>
    <row r="8" spans="1:11" ht="12">
      <c r="A8" s="1">
        <v>6</v>
      </c>
      <c r="B8" s="1" t="s">
        <v>22</v>
      </c>
      <c r="C8" s="1" t="s">
        <v>104</v>
      </c>
      <c r="D8" s="1">
        <f>SUM('Indskrivning Herrer'!D9)</f>
        <v>121</v>
      </c>
      <c r="E8" s="1">
        <f>SUM('Indskrivning Herrer'!E9)</f>
        <v>126</v>
      </c>
      <c r="F8" s="1">
        <f>SUM('Indskrivning Herrer'!F9)</f>
        <v>159</v>
      </c>
      <c r="G8" s="1">
        <f>SUM('Indskrivning Herrer'!G9)</f>
        <v>124</v>
      </c>
      <c r="H8" s="1">
        <f>SUM('Indskrivning Herrer'!H9)</f>
        <v>126</v>
      </c>
      <c r="I8" s="1">
        <f>SUM('Indskrivning Herrer'!I9)</f>
        <v>188</v>
      </c>
      <c r="J8" s="1">
        <f t="shared" si="0"/>
        <v>844</v>
      </c>
      <c r="K8" s="1">
        <f t="shared" si="1"/>
        <v>140.66666666666666</v>
      </c>
    </row>
    <row r="9" spans="1:11" ht="12">
      <c r="A9" s="1">
        <v>7</v>
      </c>
      <c r="B9" s="1" t="s">
        <v>22</v>
      </c>
      <c r="C9" s="1" t="s">
        <v>49</v>
      </c>
      <c r="D9" s="1">
        <f>SUM('Indskrivning Herrer'!D7)</f>
        <v>177</v>
      </c>
      <c r="E9" s="1">
        <f>SUM('Indskrivning Herrer'!E7)</f>
        <v>118</v>
      </c>
      <c r="F9" s="1">
        <f>SUM('Indskrivning Herrer'!F7)</f>
        <v>128</v>
      </c>
      <c r="G9" s="1">
        <f>SUM('Indskrivning Herrer'!G7)</f>
        <v>146</v>
      </c>
      <c r="H9" s="1">
        <f>SUM('Indskrivning Herrer'!H7)</f>
        <v>155</v>
      </c>
      <c r="I9" s="1">
        <f>SUM('Indskrivning Herrer'!I7)</f>
        <v>116</v>
      </c>
      <c r="J9" s="1">
        <f t="shared" si="0"/>
        <v>840</v>
      </c>
      <c r="K9" s="1">
        <f t="shared" si="1"/>
        <v>140</v>
      </c>
    </row>
    <row r="10" spans="1:11" ht="12">
      <c r="A10" s="1">
        <v>8</v>
      </c>
      <c r="B10" s="1" t="s">
        <v>29</v>
      </c>
      <c r="C10" s="5" t="s">
        <v>93</v>
      </c>
      <c r="D10" s="1">
        <f>SUM('Indskrivning Herrer'!D11)</f>
        <v>125</v>
      </c>
      <c r="E10" s="1">
        <f>SUM('Indskrivning Herrer'!E11)</f>
        <v>166</v>
      </c>
      <c r="F10" s="1">
        <f>SUM('Indskrivning Herrer'!F11)</f>
        <v>134</v>
      </c>
      <c r="G10" s="1">
        <f>SUM('Indskrivning Herrer'!G11)</f>
        <v>133</v>
      </c>
      <c r="H10" s="1">
        <f>SUM('Indskrivning Herrer'!H11)</f>
        <v>149</v>
      </c>
      <c r="I10" s="1">
        <f>SUM('Indskrivning Herrer'!I11)</f>
        <v>113</v>
      </c>
      <c r="J10" s="1">
        <f t="shared" si="0"/>
        <v>820</v>
      </c>
      <c r="K10" s="1">
        <f t="shared" si="1"/>
        <v>136.66666666666666</v>
      </c>
    </row>
    <row r="11" spans="1:11" ht="12">
      <c r="A11" s="1">
        <v>9</v>
      </c>
      <c r="B11" s="1" t="s">
        <v>22</v>
      </c>
      <c r="C11" s="1" t="s">
        <v>88</v>
      </c>
      <c r="D11" s="1">
        <f>SUM('Indskrivning Herrer'!D4)</f>
        <v>134</v>
      </c>
      <c r="E11" s="1">
        <f>SUM('Indskrivning Herrer'!E4)</f>
        <v>181</v>
      </c>
      <c r="F11" s="1">
        <f>SUM('Indskrivning Herrer'!F4)</f>
        <v>136</v>
      </c>
      <c r="G11" s="1">
        <f>SUM('Indskrivning Herrer'!G4)</f>
        <v>128</v>
      </c>
      <c r="H11" s="1">
        <f>SUM('Indskrivning Herrer'!H4)</f>
        <v>117</v>
      </c>
      <c r="I11" s="1">
        <f>SUM('Indskrivning Herrer'!I4)</f>
        <v>113</v>
      </c>
      <c r="J11" s="1">
        <f t="shared" si="0"/>
        <v>809</v>
      </c>
      <c r="K11" s="1">
        <f t="shared" si="1"/>
        <v>134.83333333333334</v>
      </c>
    </row>
    <row r="12" spans="1:11" ht="12">
      <c r="A12" s="1">
        <v>10</v>
      </c>
      <c r="B12" s="1" t="s">
        <v>22</v>
      </c>
      <c r="C12" s="1" t="s">
        <v>89</v>
      </c>
      <c r="D12" s="1">
        <f>SUM('Indskrivning Herrer'!D10)</f>
        <v>125</v>
      </c>
      <c r="E12" s="1">
        <f>SUM('Indskrivning Herrer'!E10)</f>
        <v>113</v>
      </c>
      <c r="F12" s="1">
        <f>SUM('Indskrivning Herrer'!F10)</f>
        <v>151</v>
      </c>
      <c r="G12" s="1">
        <f>SUM('Indskrivning Herrer'!G10)</f>
        <v>116</v>
      </c>
      <c r="H12" s="1">
        <f>SUM('Indskrivning Herrer'!H10)</f>
        <v>132</v>
      </c>
      <c r="I12" s="1">
        <f>SUM('Indskrivning Herrer'!I10)</f>
        <v>161</v>
      </c>
      <c r="J12" s="1">
        <f t="shared" si="0"/>
        <v>798</v>
      </c>
      <c r="K12" s="1">
        <f t="shared" si="1"/>
        <v>133</v>
      </c>
    </row>
    <row r="13" spans="1:11" ht="12">
      <c r="A13" s="1">
        <v>11</v>
      </c>
      <c r="B13" s="1" t="s">
        <v>29</v>
      </c>
      <c r="C13" s="5" t="s">
        <v>102</v>
      </c>
      <c r="D13" s="1">
        <f>SUM('Indskrivning Herrer'!D13)</f>
        <v>125</v>
      </c>
      <c r="E13" s="1">
        <f>SUM('Indskrivning Herrer'!E13)</f>
        <v>137</v>
      </c>
      <c r="F13" s="1">
        <f>SUM('Indskrivning Herrer'!F13)</f>
        <v>141</v>
      </c>
      <c r="G13" s="1">
        <f>SUM('Indskrivning Herrer'!G13)</f>
        <v>107</v>
      </c>
      <c r="H13" s="1">
        <f>SUM('Indskrivning Herrer'!H13)</f>
        <v>133</v>
      </c>
      <c r="I13" s="1">
        <f>SUM('Indskrivning Herrer'!I13)</f>
        <v>149</v>
      </c>
      <c r="J13" s="1">
        <f t="shared" si="0"/>
        <v>792</v>
      </c>
      <c r="K13" s="1">
        <f t="shared" si="1"/>
        <v>132</v>
      </c>
    </row>
    <row r="14" spans="1:11" ht="12">
      <c r="A14" s="1">
        <v>12</v>
      </c>
      <c r="B14" s="1" t="s">
        <v>22</v>
      </c>
      <c r="C14" s="1" t="s">
        <v>69</v>
      </c>
      <c r="D14" s="1">
        <f>SUM('Indskrivning Herrer'!D8)</f>
        <v>139</v>
      </c>
      <c r="E14" s="1">
        <f>SUM('Indskrivning Herrer'!E8)</f>
        <v>111</v>
      </c>
      <c r="F14" s="1">
        <f>SUM('Indskrivning Herrer'!F8)</f>
        <v>123</v>
      </c>
      <c r="G14" s="1">
        <f>SUM('Indskrivning Herrer'!G8)</f>
        <v>109</v>
      </c>
      <c r="H14" s="1">
        <f>SUM('Indskrivning Herrer'!H8)</f>
        <v>171</v>
      </c>
      <c r="I14" s="1">
        <f>SUM('Indskrivning Herrer'!I8)</f>
        <v>124</v>
      </c>
      <c r="J14" s="1">
        <f t="shared" si="0"/>
        <v>777</v>
      </c>
      <c r="K14" s="1">
        <f t="shared" si="1"/>
        <v>129.5</v>
      </c>
    </row>
    <row r="15" spans="1:12" ht="12">
      <c r="A15" s="39">
        <v>25</v>
      </c>
      <c r="B15" s="39" t="s">
        <v>94</v>
      </c>
      <c r="C15" s="39" t="s">
        <v>101</v>
      </c>
      <c r="D15" s="39">
        <f>SUM('Indskrivning Herrer'!D18)</f>
        <v>0</v>
      </c>
      <c r="E15" s="39">
        <f>SUM('Indskrivning Herrer'!E18)</f>
        <v>0</v>
      </c>
      <c r="F15" s="39">
        <f>SUM('Indskrivning Herrer'!F18)</f>
        <v>0</v>
      </c>
      <c r="G15" s="39">
        <f>SUM('Indskrivning Herrer'!G18)</f>
        <v>0</v>
      </c>
      <c r="H15" s="39">
        <f>SUM('Indskrivning Herrer'!H18)</f>
        <v>0</v>
      </c>
      <c r="I15" s="39">
        <f>SUM('Indskrivning Herrer'!I18)</f>
        <v>0</v>
      </c>
      <c r="J15" s="39">
        <f t="shared" si="0"/>
        <v>0</v>
      </c>
      <c r="K15" s="39">
        <f t="shared" si="1"/>
        <v>0</v>
      </c>
      <c r="L15" s="39" t="s">
        <v>125</v>
      </c>
    </row>
    <row r="17" ht="12">
      <c r="A17" s="1" t="s">
        <v>105</v>
      </c>
    </row>
    <row r="18" ht="12">
      <c r="A18" s="1" t="s">
        <v>106</v>
      </c>
    </row>
    <row r="19" ht="12">
      <c r="A19" s="1" t="s">
        <v>107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17.421875" style="1" bestFit="1" customWidth="1"/>
    <col min="4" max="16384" width="9.140625" style="1" customWidth="1"/>
  </cols>
  <sheetData>
    <row r="1" spans="2:11" ht="12">
      <c r="B1" s="1" t="s">
        <v>11</v>
      </c>
      <c r="C1" s="1" t="s">
        <v>12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3" spans="1:11" ht="12">
      <c r="A3" s="1">
        <v>1</v>
      </c>
      <c r="B3" s="5" t="s">
        <v>100</v>
      </c>
      <c r="C3" s="45" t="s">
        <v>95</v>
      </c>
      <c r="D3" s="1">
        <f>SUM('Indskrivning Herrer'!D14)</f>
        <v>195</v>
      </c>
      <c r="E3" s="1">
        <f>SUM('Indskrivning Herrer'!E14)</f>
        <v>244</v>
      </c>
      <c r="F3" s="1">
        <f>SUM('Indskrivning Herrer'!F14)</f>
        <v>163</v>
      </c>
      <c r="G3" s="1">
        <f>SUM('Indskrivning Herrer'!G14)</f>
        <v>214</v>
      </c>
      <c r="H3" s="1">
        <f>SUM('Indskrivning Herrer'!H14)</f>
        <v>204</v>
      </c>
      <c r="I3" s="1">
        <f>SUM('Indskrivning Herrer'!I14)</f>
        <v>193</v>
      </c>
      <c r="J3" s="1">
        <f>SUM(D3:I3)</f>
        <v>1213</v>
      </c>
      <c r="K3" s="1">
        <f>SUM(J3/6)</f>
        <v>202.16666666666666</v>
      </c>
    </row>
    <row r="4" spans="1:11" ht="12">
      <c r="A4" s="1">
        <v>2</v>
      </c>
      <c r="B4" s="5" t="s">
        <v>100</v>
      </c>
      <c r="C4" s="5" t="s">
        <v>26</v>
      </c>
      <c r="D4" s="1">
        <f>SUM('Indskrivning Herrer'!D15)</f>
        <v>211</v>
      </c>
      <c r="E4" s="1">
        <f>SUM('Indskrivning Herrer'!E15)</f>
        <v>221</v>
      </c>
      <c r="F4" s="1">
        <f>SUM('Indskrivning Herrer'!F15)</f>
        <v>148</v>
      </c>
      <c r="G4" s="1">
        <f>SUM('Indskrivning Herrer'!G15)</f>
        <v>158</v>
      </c>
      <c r="H4" s="1">
        <f>SUM('Indskrivning Herrer'!H15)</f>
        <v>211</v>
      </c>
      <c r="I4" s="1">
        <f>SUM('Indskrivning Herrer'!I15)</f>
        <v>191</v>
      </c>
      <c r="J4" s="1">
        <f>SUM(D4:I4)</f>
        <v>1140</v>
      </c>
      <c r="K4" s="1">
        <f>SUM(J4/6)</f>
        <v>190</v>
      </c>
    </row>
    <row r="5" spans="1:11" ht="12">
      <c r="A5" s="1">
        <v>3</v>
      </c>
      <c r="B5" s="5" t="s">
        <v>100</v>
      </c>
      <c r="C5" s="5" t="s">
        <v>36</v>
      </c>
      <c r="D5" s="1">
        <f>SUM('Indskrivning Herrer'!D16)</f>
        <v>179</v>
      </c>
      <c r="E5" s="1">
        <f>SUM('Indskrivning Herrer'!E16)</f>
        <v>192</v>
      </c>
      <c r="F5" s="1">
        <f>SUM('Indskrivning Herrer'!F16)</f>
        <v>186</v>
      </c>
      <c r="G5" s="1">
        <f>SUM('Indskrivning Herrer'!G16)</f>
        <v>165</v>
      </c>
      <c r="H5" s="1">
        <f>SUM('Indskrivning Herrer'!H16)</f>
        <v>136</v>
      </c>
      <c r="I5" s="1">
        <f>SUM('Indskrivning Herrer'!I16)</f>
        <v>153</v>
      </c>
      <c r="J5" s="1">
        <f>SUM(D5:I5)</f>
        <v>1011</v>
      </c>
      <c r="K5" s="1">
        <f>SUM(J5/6)</f>
        <v>168.5</v>
      </c>
    </row>
    <row r="6" spans="1:11" ht="12">
      <c r="A6" s="1">
        <v>4</v>
      </c>
      <c r="B6" s="1" t="s">
        <v>100</v>
      </c>
      <c r="C6" s="19" t="s">
        <v>27</v>
      </c>
      <c r="D6" s="1">
        <f>SUM('Indskrivning Herrer'!D17)</f>
        <v>162</v>
      </c>
      <c r="E6" s="1">
        <f>SUM('Indskrivning Herrer'!E17)</f>
        <v>189</v>
      </c>
      <c r="F6" s="1">
        <f>SUM('Indskrivning Herrer'!F17)</f>
        <v>165</v>
      </c>
      <c r="G6" s="1">
        <f>SUM('Indskrivning Herrer'!G17)</f>
        <v>155</v>
      </c>
      <c r="H6" s="1">
        <f>SUM('Indskrivning Herrer'!H17)</f>
        <v>127</v>
      </c>
      <c r="I6" s="1">
        <f>SUM('Indskrivning Herrer'!I17)</f>
        <v>148</v>
      </c>
      <c r="J6" s="1">
        <f>SUM(D6:I6)</f>
        <v>946</v>
      </c>
      <c r="K6" s="1">
        <f>SUM(J6/6)</f>
        <v>157.66666666666666</v>
      </c>
    </row>
    <row r="7" ht="12">
      <c r="C7" s="4"/>
    </row>
    <row r="10" ht="12">
      <c r="A10" s="1" t="s">
        <v>105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2" width="9.140625" style="1" customWidth="1"/>
    <col min="3" max="3" width="21.8515625" style="1" bestFit="1" customWidth="1"/>
    <col min="4" max="9" width="9.140625" style="1" customWidth="1"/>
    <col min="10" max="10" width="22.57421875" style="1" bestFit="1" customWidth="1"/>
    <col min="11" max="12" width="9.140625" style="1" customWidth="1"/>
    <col min="13" max="13" width="13.57421875" style="1" bestFit="1" customWidth="1"/>
    <col min="14" max="16384" width="9.140625" style="1" customWidth="1"/>
  </cols>
  <sheetData>
    <row r="1" spans="1:13" ht="12">
      <c r="A1" s="1" t="s">
        <v>0</v>
      </c>
      <c r="H1" s="5"/>
      <c r="J1" s="5"/>
      <c r="K1" s="5"/>
      <c r="M1" s="5"/>
    </row>
    <row r="2" spans="1:13" ht="12">
      <c r="A2" s="1">
        <v>1</v>
      </c>
      <c r="B2" s="5" t="s">
        <v>94</v>
      </c>
      <c r="C2" s="5" t="s">
        <v>40</v>
      </c>
      <c r="D2" s="5">
        <f>SUM('Indskrivning Damer'!J7)</f>
        <v>1069</v>
      </c>
      <c r="E2" s="5"/>
      <c r="F2" s="5"/>
      <c r="G2" s="5"/>
      <c r="H2" s="5"/>
      <c r="I2" s="5"/>
      <c r="J2" s="5"/>
      <c r="K2" s="5"/>
      <c r="M2" s="5"/>
    </row>
    <row r="3" spans="1:13" ht="12.75">
      <c r="A3" s="1">
        <v>1</v>
      </c>
      <c r="B3" s="5"/>
      <c r="C3" s="5" t="s">
        <v>97</v>
      </c>
      <c r="D3" s="5">
        <f>SUM('Indskrivning Damer'!J8)</f>
        <v>1113</v>
      </c>
      <c r="E3" s="5"/>
      <c r="F3" s="5"/>
      <c r="G3" s="5"/>
      <c r="H3" s="5"/>
      <c r="I3" s="5"/>
      <c r="J3" s="17"/>
      <c r="K3" s="5"/>
      <c r="M3" s="12"/>
    </row>
    <row r="4" spans="2:13" ht="12">
      <c r="B4" s="5"/>
      <c r="C4" s="5"/>
      <c r="D4" s="5"/>
      <c r="E4" s="28">
        <f>SUM(D2:D3)</f>
        <v>2182</v>
      </c>
      <c r="F4" s="5" t="s">
        <v>62</v>
      </c>
      <c r="G4" s="5"/>
      <c r="H4" s="5"/>
      <c r="I4" s="5"/>
      <c r="J4" s="17"/>
      <c r="K4" s="5"/>
      <c r="M4" s="5"/>
    </row>
    <row r="5" spans="1:13" ht="12">
      <c r="A5" s="1">
        <v>2</v>
      </c>
      <c r="B5" s="5" t="s">
        <v>94</v>
      </c>
      <c r="C5" s="5" t="s">
        <v>98</v>
      </c>
      <c r="D5" s="5">
        <f>SUM('Indskrivning Damer'!J9)</f>
        <v>743</v>
      </c>
      <c r="E5" s="5"/>
      <c r="F5" s="5"/>
      <c r="G5" s="5"/>
      <c r="H5" s="5"/>
      <c r="I5" s="5"/>
      <c r="J5" s="17"/>
      <c r="K5" s="5"/>
      <c r="M5" s="5"/>
    </row>
    <row r="6" spans="1:11" ht="12">
      <c r="A6" s="1">
        <v>2</v>
      </c>
      <c r="B6" s="5"/>
      <c r="C6" s="5" t="s">
        <v>99</v>
      </c>
      <c r="D6" s="5">
        <f>SUM('Indskrivning Damer'!J10)</f>
        <v>732</v>
      </c>
      <c r="E6" s="5"/>
      <c r="F6" s="5"/>
      <c r="G6" s="5"/>
      <c r="H6" s="5"/>
      <c r="I6" s="5"/>
      <c r="J6" s="17"/>
      <c r="K6" s="5"/>
    </row>
    <row r="7" spans="2:10" ht="12">
      <c r="B7" s="5"/>
      <c r="C7" s="5"/>
      <c r="D7" s="5"/>
      <c r="E7" s="5">
        <f>SUM(D5:D6)</f>
        <v>1475</v>
      </c>
      <c r="F7" s="5"/>
      <c r="G7" s="5"/>
      <c r="H7" s="5"/>
      <c r="I7" s="5"/>
      <c r="J7" s="5"/>
    </row>
    <row r="8" spans="1:10" ht="12">
      <c r="A8" s="1">
        <v>3</v>
      </c>
      <c r="B8" s="5" t="s">
        <v>47</v>
      </c>
      <c r="C8" s="17" t="s">
        <v>90</v>
      </c>
      <c r="D8" s="5">
        <f>SUM('Indskrivning Damer'!J3)</f>
        <v>741</v>
      </c>
      <c r="E8" s="5"/>
      <c r="F8" s="5"/>
      <c r="G8" s="5"/>
      <c r="H8" s="5"/>
      <c r="I8" s="5"/>
      <c r="J8" s="5"/>
    </row>
    <row r="9" spans="1:13" ht="12">
      <c r="A9" s="1">
        <v>3</v>
      </c>
      <c r="B9" s="5"/>
      <c r="C9" s="17" t="s">
        <v>70</v>
      </c>
      <c r="D9" s="5">
        <f>SUM('Indskrivning Damer'!J6)</f>
        <v>573</v>
      </c>
      <c r="E9" s="5"/>
      <c r="F9" s="5"/>
      <c r="G9" s="5"/>
      <c r="H9" s="5"/>
      <c r="I9" s="5"/>
      <c r="J9" s="5"/>
      <c r="M9" s="5"/>
    </row>
    <row r="10" spans="2:13" ht="12">
      <c r="B10" s="5"/>
      <c r="C10" s="5"/>
      <c r="D10" s="5"/>
      <c r="E10" s="5">
        <f>SUM(D8:D9)</f>
        <v>1314</v>
      </c>
      <c r="F10" s="5"/>
      <c r="G10" s="5"/>
      <c r="H10" s="5"/>
      <c r="I10" s="5"/>
      <c r="J10" s="5"/>
      <c r="M10" s="5"/>
    </row>
    <row r="11" spans="1:13" ht="12">
      <c r="A11" s="1">
        <v>4</v>
      </c>
      <c r="B11" s="5" t="s">
        <v>22</v>
      </c>
      <c r="C11" s="17" t="s">
        <v>92</v>
      </c>
      <c r="D11" s="5">
        <f>SUM('Indskrivning Damer'!J5)</f>
        <v>808</v>
      </c>
      <c r="E11" s="5"/>
      <c r="F11" s="5"/>
      <c r="G11" s="5"/>
      <c r="H11" s="5"/>
      <c r="I11" s="5"/>
      <c r="J11" s="5"/>
      <c r="M11" s="5"/>
    </row>
    <row r="12" spans="1:13" ht="12">
      <c r="A12" s="1">
        <v>4</v>
      </c>
      <c r="B12" s="5"/>
      <c r="C12" s="17" t="s">
        <v>91</v>
      </c>
      <c r="D12" s="5">
        <f>SUM('Indskrivning Damer'!J4)</f>
        <v>698</v>
      </c>
      <c r="E12" s="5"/>
      <c r="F12" s="5"/>
      <c r="G12" s="5"/>
      <c r="H12" s="5"/>
      <c r="I12" s="5"/>
      <c r="J12" s="5"/>
      <c r="M12" s="5"/>
    </row>
    <row r="13" spans="2:13" ht="12">
      <c r="B13" s="5"/>
      <c r="C13" s="17"/>
      <c r="D13" s="5"/>
      <c r="E13" s="5">
        <f>SUM(D11:D12)</f>
        <v>1506</v>
      </c>
      <c r="F13" s="5"/>
      <c r="G13" s="5"/>
      <c r="H13" s="5"/>
      <c r="I13" s="5"/>
      <c r="J13" s="5"/>
      <c r="M13" s="5"/>
    </row>
    <row r="14" spans="2:13" ht="12">
      <c r="B14" s="28" t="s">
        <v>62</v>
      </c>
      <c r="C14" s="17"/>
      <c r="D14" s="5"/>
      <c r="E14" s="5"/>
      <c r="F14" s="5"/>
      <c r="G14" s="5"/>
      <c r="H14" s="5"/>
      <c r="I14" s="5"/>
      <c r="J14" s="5"/>
      <c r="M14" s="5"/>
    </row>
    <row r="15" spans="2:13" ht="12">
      <c r="B15" s="30" t="s">
        <v>63</v>
      </c>
      <c r="C15" s="5"/>
      <c r="F15" s="5"/>
      <c r="G15" s="5"/>
      <c r="H15" s="5"/>
      <c r="I15" s="5"/>
      <c r="J15" s="5"/>
      <c r="M15" s="5"/>
    </row>
    <row r="16" spans="2:10" ht="12">
      <c r="B16" s="30" t="s">
        <v>64</v>
      </c>
      <c r="C16" s="3"/>
      <c r="J16" s="5"/>
    </row>
    <row r="17" spans="3:10" ht="12">
      <c r="C17" s="3"/>
      <c r="J17" s="5"/>
    </row>
    <row r="18" ht="12">
      <c r="J18" s="5"/>
    </row>
    <row r="19" spans="3:10" ht="12">
      <c r="C19" s="3"/>
      <c r="J19" s="5"/>
    </row>
    <row r="20" spans="3:10" ht="12">
      <c r="C20" s="3"/>
      <c r="J20" s="5"/>
    </row>
    <row r="21" ht="12">
      <c r="J21" s="5"/>
    </row>
    <row r="22" ht="12">
      <c r="C22" s="3"/>
    </row>
    <row r="23" ht="12">
      <c r="C23" s="3"/>
    </row>
    <row r="25" ht="12">
      <c r="C25" s="3"/>
    </row>
    <row r="26" ht="12">
      <c r="C26" s="3"/>
    </row>
    <row r="28" ht="12">
      <c r="C28" s="3"/>
    </row>
    <row r="29" ht="12">
      <c r="C29" s="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Vibeke</dc:creator>
  <cp:keywords/>
  <dc:description/>
  <cp:lastModifiedBy>Jan Eskildsen</cp:lastModifiedBy>
  <cp:lastPrinted>2024-03-23T11:15:47Z</cp:lastPrinted>
  <dcterms:created xsi:type="dcterms:W3CDTF">2012-01-09T10:18:58Z</dcterms:created>
  <dcterms:modified xsi:type="dcterms:W3CDTF">2024-04-08T08:24:09Z</dcterms:modified>
  <cp:category/>
  <cp:version/>
  <cp:contentType/>
  <cp:contentStatus/>
</cp:coreProperties>
</file>